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3. MARZO 2020\"/>
    </mc:Choice>
  </mc:AlternateContent>
  <xr:revisionPtr revIDLastSave="0" documentId="13_ncr:1_{FCBB9BC4-ABAF-4441-98C6-33336C10DF8F}" xr6:coauthVersionLast="45" xr6:coauthVersionMax="45" xr10:uidLastSave="{00000000-0000-0000-0000-000000000000}"/>
  <bookViews>
    <workbookView xWindow="-120" yWindow="-120" windowWidth="20730" windowHeight="11160" xr2:uid="{90F8A315-793C-4471-B056-4E0C62A2F294}"/>
  </bookViews>
  <sheets>
    <sheet name="EJECUCION RESERVA MAR" sheetId="1" r:id="rId1"/>
  </sheets>
  <externalReferences>
    <externalReference r:id="rId2"/>
    <externalReference r:id="rId3"/>
  </externalReferences>
  <definedNames>
    <definedName name="A" localSheetId="0">#REF!</definedName>
    <definedName name="A">#REF!</definedName>
    <definedName name="areaimpresionplante2" localSheetId="0">#REF!</definedName>
    <definedName name="areaimpresionplante2">#REF!</definedName>
    <definedName name="BASEACCESS" localSheetId="0">#REF!</definedName>
    <definedName name="BASEACCESS">#REF!</definedName>
    <definedName name="HENRY1">#REF!</definedName>
    <definedName name="LuisDavid">#REF!</definedName>
    <definedName name="LUISHDO">#REF!</definedName>
    <definedName name="PLANTE">#REF!</definedName>
    <definedName name="TABLA">#REF!</definedName>
    <definedName name="tabla_osval_oct">#REF!</definedName>
    <definedName name="TABLA1">#REF!</definedName>
    <definedName name="tabla105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'[1]planilla_henry-SEP'!$A$4:$S$471</definedName>
    <definedName name="TABLAOSVALD2" localSheetId="0">#REF!</definedName>
    <definedName name="TABLAOSVALD2">#REF!</definedName>
    <definedName name="TOTAL" localSheetId="0">#REF!</definedName>
    <definedName name="TOT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1" l="1"/>
  <c r="E14" i="1"/>
  <c r="C14" i="1"/>
  <c r="B14" i="1"/>
  <c r="F13" i="1"/>
  <c r="G13" i="1" s="1"/>
  <c r="E13" i="1"/>
  <c r="C13" i="1"/>
  <c r="B13" i="1"/>
  <c r="F12" i="1"/>
  <c r="E12" i="1"/>
  <c r="D12" i="1"/>
  <c r="C12" i="1"/>
  <c r="B12" i="1"/>
  <c r="F9" i="1"/>
  <c r="F8" i="1" s="1"/>
  <c r="E9" i="1"/>
  <c r="E8" i="1"/>
  <c r="E3" i="1"/>
  <c r="H14" i="1" l="1"/>
  <c r="E11" i="1"/>
  <c r="E16" i="1" s="1"/>
  <c r="H13" i="1"/>
  <c r="H9" i="1"/>
  <c r="F11" i="1"/>
  <c r="F16" i="1" s="1"/>
  <c r="H11" i="1"/>
  <c r="G9" i="1"/>
  <c r="G8" i="1" s="1"/>
  <c r="H12" i="1"/>
  <c r="G14" i="1"/>
  <c r="H8" i="1"/>
  <c r="G12" i="1"/>
  <c r="G11" i="1" l="1"/>
  <c r="G16" i="1" s="1"/>
  <c r="H16" i="1"/>
</calcChain>
</file>

<file path=xl/sharedStrings.xml><?xml version="1.0" encoding="utf-8"?>
<sst xmlns="http://schemas.openxmlformats.org/spreadsheetml/2006/main" count="17" uniqueCount="17">
  <si>
    <t>AGENCIA DE RENOVACIÓN  DEL TERRITORIO - ART</t>
  </si>
  <si>
    <t>INFORME DE EJECUCIÓN RESERVA PRESUPUESTAL A:</t>
  </si>
  <si>
    <t>RUBRO</t>
  </si>
  <si>
    <t>RECURSO</t>
  </si>
  <si>
    <t>DESCRIPCIÓN</t>
  </si>
  <si>
    <t>RESERVA
$</t>
  </si>
  <si>
    <t>EJECUTADO Y/O LIBERADO
$</t>
  </si>
  <si>
    <t>SALDO X EJECUTAR
$</t>
  </si>
  <si>
    <t>% EJECUCIÓN</t>
  </si>
  <si>
    <t>FUNCIONAMIENTO</t>
  </si>
  <si>
    <t>A-02-02</t>
  </si>
  <si>
    <t>ADQUISICIONES DIFERENTES DE ACTIVOS</t>
  </si>
  <si>
    <t>INVERSIÓN</t>
  </si>
  <si>
    <t>IMPLEMENTACIÓN DE ACTIVIDADES PARA LA REACTIVACIÓN ECONÓMICA, SOCIAL Y AMBIENTAL EN LAS ZONAS FOCALIZADAS POR LOS PROGRAMAS DE DESARROLLO CON ENFOQUE TERRITORIAL - PDET NIVEL  NACIONAL</t>
  </si>
  <si>
    <t>IMPLEMENTACIÓN DE MECANISMOS DE PLANIFICACIÓN PARTICIPATIVA Y FORTALECIMIENTO DE CAPACIDADES A LOS ACTORES TERRITORIALES EN ZONAS PRIORIZADAS POR EL ACUERDO DE PAZ Y EL POSCONFLICTO A NIVEL  NACIONAL</t>
  </si>
  <si>
    <t>TOTAL PRESUPUESTO NACIÓN</t>
  </si>
  <si>
    <t>RESERVA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</si>
</sst>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14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1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38" fontId="4" fillId="0" borderId="5" xfId="0" applyNumberFormat="1" applyFont="1" applyBorder="1" applyAlignment="1">
      <alignment horizontal="center"/>
    </xf>
    <xf numFmtId="0" fontId="6" fillId="0" borderId="0" xfId="0" applyFont="1"/>
    <xf numFmtId="0" fontId="3" fillId="0" borderId="4" xfId="0" applyFont="1" applyBorder="1" applyAlignment="1">
      <alignment vertical="center"/>
    </xf>
    <xf numFmtId="164" fontId="4" fillId="0" borderId="0" xfId="1" applyNumberFormat="1" applyFont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64" fontId="3" fillId="0" borderId="0" xfId="1" applyNumberFormat="1" applyFont="1"/>
    <xf numFmtId="0" fontId="3" fillId="0" borderId="5" xfId="0" applyFont="1" applyBorder="1" applyAlignment="1">
      <alignment horizontal="center"/>
    </xf>
    <xf numFmtId="0" fontId="8" fillId="0" borderId="4" xfId="0" applyFont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164" fontId="9" fillId="3" borderId="7" xfId="1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/>
    <xf numFmtId="0" fontId="9" fillId="0" borderId="2" xfId="0" applyFont="1" applyBorder="1" applyAlignment="1">
      <alignment horizontal="center"/>
    </xf>
    <xf numFmtId="164" fontId="9" fillId="0" borderId="7" xfId="1" applyNumberFormat="1" applyFont="1" applyBorder="1" applyAlignment="1">
      <alignment vertical="center"/>
    </xf>
    <xf numFmtId="10" fontId="9" fillId="0" borderId="3" xfId="2" applyNumberFormat="1" applyFont="1" applyBorder="1" applyAlignment="1">
      <alignment horizontal="center" vertical="center"/>
    </xf>
    <xf numFmtId="0" fontId="11" fillId="0" borderId="4" xfId="0" applyFont="1" applyBorder="1"/>
    <xf numFmtId="0" fontId="12" fillId="0" borderId="8" xfId="0" applyFont="1" applyBorder="1"/>
    <xf numFmtId="0" fontId="13" fillId="0" borderId="0" xfId="0" applyFont="1"/>
    <xf numFmtId="43" fontId="13" fillId="0" borderId="0" xfId="0" applyNumberFormat="1" applyFont="1"/>
    <xf numFmtId="0" fontId="9" fillId="0" borderId="8" xfId="0" applyFont="1" applyBorder="1"/>
    <xf numFmtId="0" fontId="9" fillId="0" borderId="12" xfId="0" applyFont="1" applyBorder="1" applyAlignment="1">
      <alignment horizontal="center"/>
    </xf>
    <xf numFmtId="164" fontId="9" fillId="0" borderId="6" xfId="1" applyNumberFormat="1" applyFont="1" applyBorder="1" applyAlignment="1">
      <alignment vertical="center"/>
    </xf>
    <xf numFmtId="10" fontId="9" fillId="0" borderId="6" xfId="3" applyNumberFormat="1" applyFont="1" applyBorder="1" applyAlignment="1">
      <alignment horizontal="center" vertical="center"/>
    </xf>
    <xf numFmtId="43" fontId="10" fillId="0" borderId="0" xfId="0" applyNumberFormat="1" applyFont="1"/>
    <xf numFmtId="0" fontId="11" fillId="0" borderId="4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" fillId="0" borderId="4" xfId="0" applyFont="1" applyBorder="1"/>
    <xf numFmtId="0" fontId="2" fillId="0" borderId="0" xfId="0" applyFont="1"/>
    <xf numFmtId="164" fontId="2" fillId="0" borderId="0" xfId="1" applyNumberFormat="1" applyFont="1"/>
    <xf numFmtId="0" fontId="2" fillId="0" borderId="5" xfId="0" applyFont="1" applyBorder="1" applyAlignment="1">
      <alignment horizontal="center"/>
    </xf>
    <xf numFmtId="0" fontId="7" fillId="2" borderId="13" xfId="0" applyFont="1" applyFill="1" applyBorder="1"/>
    <xf numFmtId="164" fontId="7" fillId="2" borderId="13" xfId="1" applyNumberFormat="1" applyFont="1" applyFill="1" applyBorder="1"/>
    <xf numFmtId="10" fontId="7" fillId="2" borderId="6" xfId="3" applyNumberFormat="1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9" xfId="0" applyFont="1" applyBorder="1"/>
    <xf numFmtId="164" fontId="2" fillId="0" borderId="9" xfId="1" applyNumberFormat="1" applyFont="1" applyBorder="1"/>
    <xf numFmtId="0" fontId="2" fillId="0" borderId="11" xfId="0" applyFont="1" applyBorder="1" applyAlignment="1">
      <alignment horizontal="center"/>
    </xf>
    <xf numFmtId="164" fontId="0" fillId="0" borderId="0" xfId="1" applyNumberFormat="1" applyFont="1"/>
    <xf numFmtId="164" fontId="5" fillId="0" borderId="0" xfId="1" applyNumberFormat="1"/>
    <xf numFmtId="0" fontId="0" fillId="0" borderId="0" xfId="0" applyAlignment="1">
      <alignment horizontal="center"/>
    </xf>
    <xf numFmtId="0" fontId="12" fillId="0" borderId="9" xfId="0" applyFont="1" applyBorder="1" applyAlignment="1">
      <alignment wrapText="1"/>
    </xf>
    <xf numFmtId="164" fontId="12" fillId="0" borderId="10" xfId="1" applyNumberFormat="1" applyFont="1" applyBorder="1" applyAlignment="1">
      <alignment vertical="center"/>
    </xf>
    <xf numFmtId="164" fontId="12" fillId="0" borderId="10" xfId="1" applyNumberFormat="1" applyFont="1" applyBorder="1"/>
    <xf numFmtId="10" fontId="12" fillId="0" borderId="11" xfId="2" applyNumberFormat="1" applyFont="1" applyBorder="1" applyAlignment="1">
      <alignment horizontal="center"/>
    </xf>
    <xf numFmtId="0" fontId="12" fillId="0" borderId="0" xfId="0" applyFont="1"/>
    <xf numFmtId="164" fontId="12" fillId="0" borderId="0" xfId="1" applyNumberFormat="1" applyFont="1"/>
    <xf numFmtId="0" fontId="12" fillId="0" borderId="5" xfId="0" applyFont="1" applyBorder="1" applyAlignment="1">
      <alignment horizontal="center"/>
    </xf>
    <xf numFmtId="0" fontId="12" fillId="0" borderId="8" xfId="0" applyFont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164" fontId="12" fillId="0" borderId="7" xfId="1" applyNumberFormat="1" applyFont="1" applyBorder="1" applyAlignment="1">
      <alignment vertical="center"/>
    </xf>
    <xf numFmtId="10" fontId="12" fillId="0" borderId="7" xfId="2" applyNumberFormat="1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164" fontId="12" fillId="0" borderId="8" xfId="1" applyNumberFormat="1" applyFont="1" applyBorder="1" applyAlignment="1">
      <alignment vertical="center"/>
    </xf>
    <xf numFmtId="10" fontId="12" fillId="0" borderId="8" xfId="2" applyNumberFormat="1" applyFont="1" applyBorder="1" applyAlignment="1">
      <alignment horizontal="center" vertical="center"/>
    </xf>
    <xf numFmtId="0" fontId="12" fillId="0" borderId="10" xfId="0" applyFont="1" applyBorder="1" applyAlignment="1">
      <alignment vertical="center"/>
    </xf>
    <xf numFmtId="0" fontId="12" fillId="0" borderId="9" xfId="0" applyFont="1" applyBorder="1" applyAlignment="1">
      <alignment vertical="center" wrapText="1"/>
    </xf>
    <xf numFmtId="10" fontId="12" fillId="0" borderId="10" xfId="2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64" fontId="4" fillId="0" borderId="0" xfId="1" quotePrefix="1" applyNumberFormat="1" applyFont="1" applyAlignment="1">
      <alignment horizontal="left" vertical="center" wrapText="1"/>
    </xf>
    <xf numFmtId="164" fontId="4" fillId="0" borderId="0" xfId="1" applyNumberFormat="1" applyFont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</cellXfs>
  <cellStyles count="4">
    <cellStyle name="Millares [0] 2" xfId="1" xr:uid="{09568DC9-A146-4951-9EF4-3B0548BF0AD0}"/>
    <cellStyle name="Normal" xfId="0" builtinId="0"/>
    <cellStyle name="Porcentaje 3" xfId="2" xr:uid="{CE71012E-96B5-4D33-A84B-E3E2294CF791}"/>
    <cellStyle name="Porcentual 2 2" xfId="3" xr:uid="{F856493D-8355-416C-8E65-660742C369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diaz.DOMPNDA\Mis%20documentos\ADMINISTRATIVA\PERSONAL%20PLAN%20COLOMBIA\PLANTILLA%20-%20DICIEMBR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nsuelo\Desktop\reportes\INFORMES%20LUCH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Vigencia MAR"/>
      <sheetName val="EJECUCION MAR"/>
      <sheetName val="EJECUCION MAR VIGENCIA"/>
      <sheetName val="Resumen MAR"/>
      <sheetName val="EJECUCION RESERVA MAR"/>
      <sheetName val="Resumen presentacion"/>
      <sheetName val="Resumen Res prestacion"/>
      <sheetName val="ANALISIS MAR -02-14-01"/>
      <sheetName val="EJECUCION MAR VIG 02-14-02"/>
      <sheetName val="ANALISIS MAR 02 -14-02"/>
    </sheetNames>
    <sheetDataSet>
      <sheetData sheetId="0"/>
      <sheetData sheetId="1">
        <row r="3">
          <cell r="E3" t="str">
            <v>MARZO  2020</v>
          </cell>
          <cell r="F3"/>
          <cell r="G3"/>
          <cell r="H3"/>
        </row>
        <row r="13">
          <cell r="E13">
            <v>50077050</v>
          </cell>
          <cell r="G13">
            <v>41065952</v>
          </cell>
        </row>
        <row r="21">
          <cell r="B21" t="str">
            <v>C-1710-1100-1</v>
          </cell>
          <cell r="C21">
            <v>11</v>
          </cell>
          <cell r="D21" t="str">
            <v>IMPLEMENTACIÓN DE MECANISMOS DE PLANIFICACIÓN PARTICIPATIVA Y FORTALECIMIENTO DE CAPACIDADES A LOS ACTORES TERRITORIALES EN ZONAS PRIORIZADAS POR EL ACUERDO DE PAZ Y EL POSCONFLICTO A NIVEL  NACIONAL</v>
          </cell>
          <cell r="E21">
            <v>390000</v>
          </cell>
          <cell r="G21">
            <v>390000</v>
          </cell>
        </row>
        <row r="22">
          <cell r="B22" t="str">
            <v>C-1710-1100-2</v>
          </cell>
          <cell r="C22">
            <v>11</v>
          </cell>
          <cell r="E22">
            <v>18386220325.919998</v>
          </cell>
          <cell r="G22">
            <v>13744170471.24</v>
          </cell>
        </row>
        <row r="23">
          <cell r="B23" t="str">
            <v>C-1710-1100-3</v>
          </cell>
          <cell r="C23">
            <v>11</v>
          </cell>
          <cell r="E23">
            <v>2726738</v>
          </cell>
          <cell r="G23">
            <v>2726738</v>
          </cell>
        </row>
      </sheetData>
      <sheetData sheetId="2"/>
      <sheetData sheetId="3"/>
      <sheetData sheetId="4"/>
      <sheetData sheetId="5"/>
      <sheetData sheetId="6">
        <row r="2">
          <cell r="F2">
            <v>0</v>
          </cell>
        </row>
        <row r="4">
          <cell r="F4">
            <v>0</v>
          </cell>
        </row>
        <row r="5">
          <cell r="F5">
            <v>0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87615-C834-4752-BBB7-D7522330A758}">
  <sheetPr>
    <tabColor rgb="FF92D050"/>
  </sheetPr>
  <dimension ref="A1:K50"/>
  <sheetViews>
    <sheetView tabSelected="1" topLeftCell="B4" zoomScaleSheetLayoutView="100" workbookViewId="0">
      <pane xSplit="2" ySplit="4" topLeftCell="D8" activePane="bottomRight" state="frozen"/>
      <selection activeCell="B4" sqref="B4"/>
      <selection pane="topRight" activeCell="D4" sqref="D4"/>
      <selection pane="bottomLeft" activeCell="B8" sqref="B8"/>
      <selection pane="bottomRight" activeCell="D8" sqref="D8"/>
    </sheetView>
  </sheetViews>
  <sheetFormatPr baseColWidth="10" defaultRowHeight="12.75" x14ac:dyDescent="0.2"/>
  <cols>
    <col min="1" max="1" width="3.140625" customWidth="1"/>
    <col min="2" max="2" width="14.7109375" customWidth="1"/>
    <col min="3" max="3" width="12" customWidth="1"/>
    <col min="4" max="4" width="73" customWidth="1"/>
    <col min="5" max="5" width="24.7109375" style="51" customWidth="1"/>
    <col min="6" max="6" width="24.7109375" style="51" bestFit="1" customWidth="1"/>
    <col min="7" max="7" width="23.28515625" style="51" bestFit="1" customWidth="1"/>
    <col min="8" max="8" width="11.42578125" style="53" bestFit="1" customWidth="1"/>
    <col min="10" max="10" width="17.42578125" bestFit="1" customWidth="1"/>
    <col min="11" max="11" width="15.5703125" bestFit="1" customWidth="1"/>
  </cols>
  <sheetData>
    <row r="1" spans="1:11" ht="31.5" customHeight="1" x14ac:dyDescent="0.4">
      <c r="A1" s="71" t="s">
        <v>0</v>
      </c>
      <c r="B1" s="72"/>
      <c r="C1" s="72"/>
      <c r="D1" s="72"/>
      <c r="E1" s="72"/>
      <c r="F1" s="72"/>
      <c r="G1" s="72"/>
      <c r="H1" s="73"/>
    </row>
    <row r="2" spans="1:11" ht="9.75" customHeight="1" x14ac:dyDescent="0.2">
      <c r="A2" s="74"/>
      <c r="B2" s="75"/>
      <c r="C2" s="75"/>
      <c r="D2" s="75"/>
      <c r="E2" s="75"/>
      <c r="F2" s="75"/>
      <c r="G2" s="75"/>
      <c r="H2" s="76"/>
    </row>
    <row r="3" spans="1:11" s="5" customFormat="1" ht="28.5" customHeight="1" x14ac:dyDescent="0.2">
      <c r="A3" s="1"/>
      <c r="B3" s="2"/>
      <c r="C3" s="2"/>
      <c r="D3" s="3" t="s">
        <v>1</v>
      </c>
      <c r="E3" s="77" t="str">
        <f>+'[2]EJECUCION MAR'!E3:H3</f>
        <v>MARZO  2020</v>
      </c>
      <c r="F3" s="78"/>
      <c r="G3" s="78"/>
      <c r="H3" s="4"/>
    </row>
    <row r="4" spans="1:11" s="10" customFormat="1" ht="6" customHeight="1" x14ac:dyDescent="0.3">
      <c r="A4" s="6"/>
      <c r="B4" s="7"/>
      <c r="C4" s="7"/>
      <c r="D4" s="7"/>
      <c r="E4" s="8"/>
      <c r="F4" s="8"/>
      <c r="G4" s="8"/>
      <c r="H4" s="9"/>
    </row>
    <row r="5" spans="1:11" s="5" customFormat="1" ht="21.75" customHeight="1" x14ac:dyDescent="0.2">
      <c r="A5" s="11"/>
      <c r="B5" s="79" t="s">
        <v>16</v>
      </c>
      <c r="C5" s="80"/>
      <c r="D5" s="80"/>
      <c r="E5" s="80"/>
      <c r="F5" s="12"/>
      <c r="G5" s="12"/>
      <c r="H5" s="13"/>
    </row>
    <row r="6" spans="1:11" s="10" customFormat="1" ht="5.25" customHeight="1" thickBot="1" x14ac:dyDescent="0.35">
      <c r="A6" s="14"/>
      <c r="B6" s="15"/>
      <c r="C6" s="15"/>
      <c r="D6" s="15"/>
      <c r="E6" s="16"/>
      <c r="F6" s="16"/>
      <c r="G6" s="16"/>
      <c r="H6" s="17"/>
    </row>
    <row r="7" spans="1:11" s="24" customFormat="1" ht="53.25" customHeight="1" thickBot="1" x14ac:dyDescent="0.3">
      <c r="A7" s="18"/>
      <c r="B7" s="19" t="s">
        <v>2</v>
      </c>
      <c r="C7" s="19" t="s">
        <v>3</v>
      </c>
      <c r="D7" s="20" t="s">
        <v>4</v>
      </c>
      <c r="E7" s="21" t="s">
        <v>5</v>
      </c>
      <c r="F7" s="22" t="s">
        <v>6</v>
      </c>
      <c r="G7" s="22" t="s">
        <v>7</v>
      </c>
      <c r="H7" s="23" t="s">
        <v>8</v>
      </c>
    </row>
    <row r="8" spans="1:11" s="24" customFormat="1" ht="15.75" x14ac:dyDescent="0.25">
      <c r="A8" s="18"/>
      <c r="B8" s="25"/>
      <c r="C8" s="25"/>
      <c r="D8" s="26" t="s">
        <v>9</v>
      </c>
      <c r="E8" s="27">
        <f>SUM(E9:E9)</f>
        <v>50077050</v>
      </c>
      <c r="F8" s="27">
        <f>SUM(F9:F9)</f>
        <v>41065952</v>
      </c>
      <c r="G8" s="27">
        <f>SUM(G9:G9)</f>
        <v>9011098</v>
      </c>
      <c r="H8" s="28">
        <f>+F8/E8</f>
        <v>0.82005533472918235</v>
      </c>
    </row>
    <row r="9" spans="1:11" s="31" customFormat="1" ht="15.75" thickBot="1" x14ac:dyDescent="0.3">
      <c r="A9" s="29"/>
      <c r="B9" s="30" t="s">
        <v>10</v>
      </c>
      <c r="C9" s="30"/>
      <c r="D9" s="54" t="s">
        <v>11</v>
      </c>
      <c r="E9" s="55">
        <f>+'[2]EJECUCION MAR'!E13</f>
        <v>50077050</v>
      </c>
      <c r="F9" s="55">
        <f>+'[2]EJECUCION MAR'!G13+'[2]Resumen Res prestacion'!F2</f>
        <v>41065952</v>
      </c>
      <c r="G9" s="56">
        <f>+E9-F9</f>
        <v>9011098</v>
      </c>
      <c r="H9" s="57">
        <f>+F9/E9</f>
        <v>0.82005533472918235</v>
      </c>
      <c r="J9" s="32"/>
      <c r="K9" s="32"/>
    </row>
    <row r="10" spans="1:11" s="31" customFormat="1" ht="15" customHeight="1" thickBot="1" x14ac:dyDescent="0.3">
      <c r="A10" s="29"/>
      <c r="B10" s="30"/>
      <c r="C10" s="30"/>
      <c r="D10" s="58"/>
      <c r="E10" s="59"/>
      <c r="F10" s="59"/>
      <c r="G10" s="59"/>
      <c r="H10" s="60"/>
    </row>
    <row r="11" spans="1:11" s="24" customFormat="1" ht="16.5" thickBot="1" x14ac:dyDescent="0.3">
      <c r="A11" s="18"/>
      <c r="B11" s="33"/>
      <c r="C11" s="33"/>
      <c r="D11" s="34" t="s">
        <v>12</v>
      </c>
      <c r="E11" s="35">
        <f>SUM(E12:E14)</f>
        <v>18389337063.919998</v>
      </c>
      <c r="F11" s="35">
        <f>SUM(F12:F14)</f>
        <v>13747287209.24</v>
      </c>
      <c r="G11" s="35">
        <f>SUM(G12:G14)</f>
        <v>4642049854.6799984</v>
      </c>
      <c r="H11" s="36">
        <f>+F11/E11</f>
        <v>0.74756839582935641</v>
      </c>
      <c r="J11" s="37"/>
    </row>
    <row r="12" spans="1:11" s="39" customFormat="1" ht="50.1" customHeight="1" x14ac:dyDescent="0.2">
      <c r="A12" s="38"/>
      <c r="B12" s="61" t="str">
        <f>+'[2]EJECUCION MAR'!B21</f>
        <v>C-1710-1100-1</v>
      </c>
      <c r="C12" s="61">
        <f>+'[2]EJECUCION MAR'!C21</f>
        <v>11</v>
      </c>
      <c r="D12" s="62" t="str">
        <f>+'[2]EJECUCION MAR'!D21</f>
        <v>IMPLEMENTACIÓN DE MECANISMOS DE PLANIFICACIÓN PARTICIPATIVA Y FORTALECIMIENTO DE CAPACIDADES A LOS ACTORES TERRITORIALES EN ZONAS PRIORIZADAS POR EL ACUERDO DE PAZ Y EL POSCONFLICTO A NIVEL  NACIONAL</v>
      </c>
      <c r="E12" s="63">
        <f>+'[2]EJECUCION MAR'!E21</f>
        <v>390000</v>
      </c>
      <c r="F12" s="63">
        <f>+'[2]EJECUCION MAR'!G21+'[2]Resumen Res prestacion'!F4</f>
        <v>390000</v>
      </c>
      <c r="G12" s="63">
        <f>+E12-F12</f>
        <v>0</v>
      </c>
      <c r="H12" s="64">
        <f>+F12/E12</f>
        <v>1</v>
      </c>
    </row>
    <row r="13" spans="1:11" s="39" customFormat="1" ht="50.1" customHeight="1" x14ac:dyDescent="0.2">
      <c r="A13" s="38"/>
      <c r="B13" s="61" t="str">
        <f>+'[2]EJECUCION MAR'!B22</f>
        <v>C-1710-1100-2</v>
      </c>
      <c r="C13" s="61">
        <f>+'[2]EJECUCION MAR'!C22</f>
        <v>11</v>
      </c>
      <c r="D13" s="65" t="s">
        <v>13</v>
      </c>
      <c r="E13" s="66">
        <f>+'[2]EJECUCION MAR'!E22</f>
        <v>18386220325.919998</v>
      </c>
      <c r="F13" s="66">
        <f>+'[2]EJECUCION MAR'!G22+'[2]Resumen Res prestacion'!F5</f>
        <v>13744170471.24</v>
      </c>
      <c r="G13" s="66">
        <f>+E13-F13</f>
        <v>4642049854.6799984</v>
      </c>
      <c r="H13" s="67">
        <f>+F13/E13</f>
        <v>0.74752560491533637</v>
      </c>
    </row>
    <row r="14" spans="1:11" s="39" customFormat="1" ht="50.1" customHeight="1" thickBot="1" x14ac:dyDescent="0.25">
      <c r="A14" s="38"/>
      <c r="B14" s="68" t="str">
        <f>+'[2]EJECUCION MAR'!B23</f>
        <v>C-1710-1100-3</v>
      </c>
      <c r="C14" s="68">
        <f>+'[2]EJECUCION MAR'!C23</f>
        <v>11</v>
      </c>
      <c r="D14" s="69" t="s">
        <v>14</v>
      </c>
      <c r="E14" s="55">
        <f>+'[2]EJECUCION MAR'!E23</f>
        <v>2726738</v>
      </c>
      <c r="F14" s="55">
        <f>+'[2]EJECUCION MAR'!G23</f>
        <v>2726738</v>
      </c>
      <c r="G14" s="55">
        <f>+E14-F14</f>
        <v>0</v>
      </c>
      <c r="H14" s="70">
        <f>+F14/E14</f>
        <v>1</v>
      </c>
    </row>
    <row r="15" spans="1:11" ht="13.5" thickBot="1" x14ac:dyDescent="0.25">
      <c r="A15" s="40"/>
      <c r="B15" s="41"/>
      <c r="C15" s="41"/>
      <c r="D15" s="41"/>
      <c r="E15" s="42"/>
      <c r="F15" s="42"/>
      <c r="G15" s="42"/>
      <c r="H15" s="43"/>
    </row>
    <row r="16" spans="1:11" s="10" customFormat="1" ht="19.5" thickBot="1" x14ac:dyDescent="0.35">
      <c r="A16" s="14"/>
      <c r="B16" s="15"/>
      <c r="C16" s="15"/>
      <c r="D16" s="44" t="s">
        <v>15</v>
      </c>
      <c r="E16" s="45">
        <f>+E8+E11</f>
        <v>18439414113.919998</v>
      </c>
      <c r="F16" s="45">
        <f>+F8+F11</f>
        <v>13788353161.24</v>
      </c>
      <c r="G16" s="45">
        <f>+G8+G11</f>
        <v>4651060952.6799984</v>
      </c>
      <c r="H16" s="46">
        <f>+F16/E16</f>
        <v>0.7477652530636052</v>
      </c>
    </row>
    <row r="17" spans="1:8" ht="13.5" thickBot="1" x14ac:dyDescent="0.25">
      <c r="A17" s="47"/>
      <c r="B17" s="48"/>
      <c r="C17" s="48"/>
      <c r="D17" s="48"/>
      <c r="E17" s="49"/>
      <c r="F17" s="49"/>
      <c r="G17" s="49"/>
      <c r="H17" s="50"/>
    </row>
    <row r="19" spans="1:8" x14ac:dyDescent="0.2">
      <c r="F19" s="52"/>
    </row>
    <row r="20" spans="1:8" x14ac:dyDescent="0.2">
      <c r="F20" s="52"/>
    </row>
    <row r="21" spans="1:8" x14ac:dyDescent="0.2">
      <c r="F21" s="52"/>
    </row>
    <row r="25" spans="1:8" x14ac:dyDescent="0.2">
      <c r="F25" s="52"/>
    </row>
    <row r="26" spans="1:8" x14ac:dyDescent="0.2">
      <c r="F26" s="52"/>
    </row>
    <row r="27" spans="1:8" x14ac:dyDescent="0.2">
      <c r="F27" s="52"/>
    </row>
    <row r="28" spans="1:8" x14ac:dyDescent="0.2">
      <c r="F28" s="52"/>
    </row>
    <row r="29" spans="1:8" x14ac:dyDescent="0.2">
      <c r="F29" s="52"/>
    </row>
    <row r="30" spans="1:8" x14ac:dyDescent="0.2">
      <c r="F30" s="52"/>
    </row>
    <row r="31" spans="1:8" x14ac:dyDescent="0.2">
      <c r="F31" s="52"/>
    </row>
    <row r="32" spans="1:8" x14ac:dyDescent="0.2">
      <c r="F32" s="52"/>
    </row>
    <row r="33" spans="6:6" x14ac:dyDescent="0.2">
      <c r="F33" s="52"/>
    </row>
    <row r="34" spans="6:6" x14ac:dyDescent="0.2">
      <c r="F34" s="52"/>
    </row>
    <row r="35" spans="6:6" x14ac:dyDescent="0.2">
      <c r="F35" s="52"/>
    </row>
    <row r="36" spans="6:6" x14ac:dyDescent="0.2">
      <c r="F36" s="52"/>
    </row>
    <row r="37" spans="6:6" x14ac:dyDescent="0.2">
      <c r="F37" s="52"/>
    </row>
    <row r="38" spans="6:6" x14ac:dyDescent="0.2">
      <c r="F38" s="52"/>
    </row>
    <row r="39" spans="6:6" x14ac:dyDescent="0.2">
      <c r="F39" s="52"/>
    </row>
    <row r="40" spans="6:6" x14ac:dyDescent="0.2">
      <c r="F40" s="52"/>
    </row>
    <row r="41" spans="6:6" x14ac:dyDescent="0.2">
      <c r="F41" s="52"/>
    </row>
    <row r="42" spans="6:6" x14ac:dyDescent="0.2">
      <c r="F42" s="52"/>
    </row>
    <row r="43" spans="6:6" x14ac:dyDescent="0.2">
      <c r="F43" s="52"/>
    </row>
    <row r="44" spans="6:6" x14ac:dyDescent="0.2">
      <c r="F44" s="52"/>
    </row>
    <row r="45" spans="6:6" x14ac:dyDescent="0.2">
      <c r="F45" s="52"/>
    </row>
    <row r="46" spans="6:6" x14ac:dyDescent="0.2">
      <c r="F46" s="52"/>
    </row>
    <row r="47" spans="6:6" x14ac:dyDescent="0.2">
      <c r="F47" s="52"/>
    </row>
    <row r="48" spans="6:6" x14ac:dyDescent="0.2">
      <c r="F48" s="52"/>
    </row>
    <row r="49" spans="6:6" x14ac:dyDescent="0.2">
      <c r="F49" s="52"/>
    </row>
    <row r="50" spans="6:6" x14ac:dyDescent="0.2">
      <c r="F50" s="52"/>
    </row>
  </sheetData>
  <sheetProtection algorithmName="SHA-512" hashValue="yo+BVHWMDjaNJEnlqSaaCsKfU3JTethBQz4EquG024YIqvmdbovc7Kj+QP9ZycJcPNM30gr/dkqIcuj3e537Ug==" saltValue="GVWcAauIaP8VB2P/EJvviQ==" spinCount="100000" sheet="1" objects="1" scenarios="1"/>
  <mergeCells count="4">
    <mergeCell ref="A1:H1"/>
    <mergeCell ref="A2:H2"/>
    <mergeCell ref="E3:G3"/>
    <mergeCell ref="B5:E5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RESERVA 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Consuelo</dc:creator>
  <cp:lastModifiedBy>Felipe Mon</cp:lastModifiedBy>
  <dcterms:created xsi:type="dcterms:W3CDTF">2020-04-06T17:33:44Z</dcterms:created>
  <dcterms:modified xsi:type="dcterms:W3CDTF">2020-04-08T19:32:08Z</dcterms:modified>
</cp:coreProperties>
</file>