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6" rupBuild="18730"/>
  <workbookPr defaultThemeVersion="166925"/>
  <mc:AlternateContent xmlns:mc="http://schemas.openxmlformats.org/markup-compatibility/2006">
    <mc:Choice Requires="x15">
      <x15ac:absPath xmlns:x15ac="http://schemas.microsoft.com/office/spreadsheetml/2010/11/ac" url="C:\Users\juan.tobon\Documents\Archivos JGT\2018 Planeacion\2018 Plan de Accion ART y Dependencias\1er Seguimiento\A publicar\"/>
    </mc:Choice>
  </mc:AlternateContent>
  <bookViews>
    <workbookView xWindow="0" yWindow="0" windowWidth="21600" windowHeight="8910" xr2:uid="{00000000-000D-0000-FFFF-FFFF00000000}"/>
  </bookViews>
  <sheets>
    <sheet name="PLAN ACCIÓN" sheetId="1" r:id="rId1"/>
    <sheet name="Listas" sheetId="2" state="hidden" r:id="rId2"/>
  </sheets>
  <definedNames>
    <definedName name="Administrativo">Listas!$A$32:$A$36</definedName>
    <definedName name="Anticorrupcion">Listas!$A$39:$A$40</definedName>
    <definedName name="Argentina">Listas!#REF!</definedName>
    <definedName name="Colombia">Listas!#REF!</definedName>
    <definedName name="Dependencias">Listas!$A$2:$A$10</definedName>
    <definedName name="Ecuador">Listas!#REF!</definedName>
    <definedName name="Metas">Listas!$B$13:$B$18</definedName>
    <definedName name="Objetivos">Listas!$A$13:$A$18</definedName>
    <definedName name="Pais">Listas!#REF!</definedName>
    <definedName name="Rubro">Listas!$A$22:$A$28</definedName>
  </definedNames>
  <calcPr calcId="17102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B10" i="1" l="1"/>
  <c r="AB59" i="1" l="1"/>
  <c r="AB50" i="1"/>
  <c r="AB47" i="1"/>
  <c r="AB45" i="1"/>
  <c r="AB35" i="1"/>
  <c r="AB34" i="1"/>
  <c r="AB32" i="1"/>
  <c r="AB30" i="1"/>
  <c r="AB20" i="1"/>
  <c r="AB14" i="1"/>
  <c r="AB13" i="1" l="1"/>
  <c r="AB46" i="1" l="1"/>
  <c r="AB51" i="1"/>
  <c r="AB48" i="1"/>
  <c r="AB21" i="1"/>
  <c r="AB57" i="1"/>
  <c r="AB36" i="1"/>
  <c r="C30" i="1" l="1"/>
  <c r="C10" i="1" l="1"/>
  <c r="C56" i="1" l="1"/>
  <c r="C27" i="1"/>
  <c r="C25" i="1"/>
  <c r="C14" i="1"/>
</calcChain>
</file>

<file path=xl/sharedStrings.xml><?xml version="1.0" encoding="utf-8"?>
<sst xmlns="http://schemas.openxmlformats.org/spreadsheetml/2006/main" count="236" uniqueCount="164">
  <si>
    <t>FORMATO: PLAN DE ACCIÓN</t>
  </si>
  <si>
    <t>AGENCIA DE RENOVACIÓN DEL TERRITORIO</t>
  </si>
  <si>
    <t>NOMBRE DIRECCIÓN/OFICINA</t>
  </si>
  <si>
    <t>OFICINA DE PLANEACIÓN</t>
  </si>
  <si>
    <t>VIGENCIA</t>
  </si>
  <si>
    <t>SEGUIMIENTO EJECUCIÓN META</t>
  </si>
  <si>
    <t>SEGUIMIENTO EJECUCIÓN PRESUPUESTAL
Cifras en millones de pesos</t>
  </si>
  <si>
    <t>No.</t>
  </si>
  <si>
    <t>Meta del Plan Estratégico a la que contribuye</t>
  </si>
  <si>
    <t>Producto</t>
  </si>
  <si>
    <t>Meta Anual</t>
  </si>
  <si>
    <t>Actividad</t>
  </si>
  <si>
    <t>Fecha de Inicio</t>
  </si>
  <si>
    <t>Fecha de Finalización</t>
  </si>
  <si>
    <t>Recursos Financieros requeridos
(Cifras en pesos)</t>
  </si>
  <si>
    <t>Rubro</t>
  </si>
  <si>
    <t>Fuente de verificación</t>
  </si>
  <si>
    <t>Política de Desarrollo Administrativo</t>
  </si>
  <si>
    <t>ENERO</t>
  </si>
  <si>
    <t>FEBRERO</t>
  </si>
  <si>
    <t>MARZO</t>
  </si>
  <si>
    <t>ABRIL</t>
  </si>
  <si>
    <t>MAYO</t>
  </si>
  <si>
    <t>JUNIO</t>
  </si>
  <si>
    <t>JULIO</t>
  </si>
  <si>
    <t>AGOSTO</t>
  </si>
  <si>
    <t>SEPTIEMBRE</t>
  </si>
  <si>
    <t>OCTUBRE</t>
  </si>
  <si>
    <t>NOVIEMBRE</t>
  </si>
  <si>
    <t>DICIEMBRE</t>
  </si>
  <si>
    <t>% Avance</t>
  </si>
  <si>
    <t>OBSERVACIONES</t>
  </si>
  <si>
    <t>Gestión misional y de Gobierno</t>
  </si>
  <si>
    <t>NO</t>
  </si>
  <si>
    <t>Transparencia, participación y servicio al ciudadano</t>
  </si>
  <si>
    <t>SI</t>
  </si>
  <si>
    <t>Gestión Financiera</t>
  </si>
  <si>
    <t>A102. Servicios Personales Indirectos</t>
  </si>
  <si>
    <t>Eficiencia Administrativa</t>
  </si>
  <si>
    <t>DEPENDENCIAS</t>
  </si>
  <si>
    <t>DIRECCIÓN GENERAL</t>
  </si>
  <si>
    <t>OFICINA DE COMUNICACIONES</t>
  </si>
  <si>
    <t>OFICINA JURÍDICA</t>
  </si>
  <si>
    <t>CONTROL INTERNO</t>
  </si>
  <si>
    <t>DIRECCIÓN DE INTERVENCIÓN EN EL TERRITORIO</t>
  </si>
  <si>
    <t>DIRECCIÓN DE ESTRUCTURACIÓN DE PROYECTOS</t>
  </si>
  <si>
    <t>DIRECCIÓN DE EVALUACIÓN Y EJECUCIÓN DE PROYECTOS</t>
  </si>
  <si>
    <t>SECRETARÍA GENERAL</t>
  </si>
  <si>
    <t>OBJETIVOS ESTRATÉGICOS</t>
  </si>
  <si>
    <t>METAS DE PLAN ESTRATÉGICO</t>
  </si>
  <si>
    <t>RUBRO</t>
  </si>
  <si>
    <t>POLÍTICA DE DESARROLLO ADMINISTRATIVO</t>
  </si>
  <si>
    <t>Talento Humano</t>
  </si>
  <si>
    <t>PLAN ANTICORRUPCIÓN Y DE ATENCIÓN AL CIUDADANO</t>
  </si>
  <si>
    <t>Garantizar la Participación de los actores de los territorios para la construcción de una visión de futuro, la planeación de iniciativas y acciones concretas y su ejecución, seguimiento y control.</t>
  </si>
  <si>
    <t>Proveer Bienes y Servicios públicos a los territorios para mejorar la calidad de vida de su población</t>
  </si>
  <si>
    <t>Implementar estrategias de desarrollo productivo sostenible y generación de ingresos para las comunidades en los territorios</t>
  </si>
  <si>
    <t>Aumentar la capacidad de gobernanza y gobernabilidad de las entidades territoriales y las organizaciones sociales y productivas.</t>
  </si>
  <si>
    <t>Asegurar la concurrencia efectiva de los actores estratégicos en la toma de decisiones y en la ejecución de las acciones orientadas a la renovación territorial.</t>
  </si>
  <si>
    <t>Fortalecer los recursos institucionales para garantizar una gestión efectiva que responda a las necesidades de los clientes con altos estándares de calidad.</t>
  </si>
  <si>
    <t>170 Planes Municipales de Renovación Territorial
16 PDETs</t>
  </si>
  <si>
    <t xml:space="preserve">120 municipios con Pequeña Infraestructura Comunitaria
51 Obras de infraestructura 50/51 </t>
  </si>
  <si>
    <t>80 Proyectos cofinanciados del banco de proyectos de la ART
80 Proyectos con seguimiento y evaluación</t>
  </si>
  <si>
    <t>Políticas de buen gobierno definidas e implementadas</t>
  </si>
  <si>
    <t>C-1710-1100-1 Implementación De Mecanismos De Planificación Participativa Y Fortalecimiento De Capacidades A Los Actores Territoriales En Zonas Priorizadas Por El Acuerdo De Paz Y El Posconflicto A Nivel  Nacional</t>
  </si>
  <si>
    <t>C-1710-1100-2 Implementación De Actividades Para La Reactivación Económica, Social Y Ambiental En Las Zonas Focalizadas Por Los Programas De Desarrollo Con Enfoque Territorial - Pdetnivel  Nacional</t>
  </si>
  <si>
    <t>C-1710-1100-3 Implementación De Estrategias De Cofinanciación En El Marco De Los Programas De Desarrollo Con Enfoque Territorial  Nacional - Previo Concepto Dnp</t>
  </si>
  <si>
    <t>C-1710-1100-4 Implementación De Obras De Pequeña Y Mediana Infraestructura Para El Desarrollo De Los Territorios Afectados Por El Conflicto Armado Y Cultivos De Uso Ilícito</t>
  </si>
  <si>
    <t>C-1710-1100-5 Implementación De Actividades De Fortalecimiento Institucional, Social Y Comunitario En Zonas Afectadas Por El Conflicto Armado Y Por Los Cultivos De Uso Ilícito</t>
  </si>
  <si>
    <t>C-1799-1100-1 Implementación De Las Tecnologías De Información Y Comunicaciones Para La Renovación Del Territorio  Nacional</t>
  </si>
  <si>
    <t>2018</t>
  </si>
  <si>
    <t>Plan Anticorrupción y de Atención al Ciudadano
(Si / No)</t>
  </si>
  <si>
    <t>280 nuevas familias Familias beneficiadas con proyectos de generación de ingresos
5 Organizaciones apoyadas  con  procesos de fortalecimiento de proyectos de generación de ingresos</t>
  </si>
  <si>
    <t>16 organizaciones sociales fortalecidas</t>
  </si>
  <si>
    <t>Asistir a Comités Sectoriales de Control Interno</t>
  </si>
  <si>
    <t>Asistir a Comité de Dirección de la ART</t>
  </si>
  <si>
    <t>Elaboración del Plan Anual de Auditorias</t>
  </si>
  <si>
    <t>Asistir a Comité de Contratación</t>
  </si>
  <si>
    <t>Asistir a Comité de Desarrollo Administrativo</t>
  </si>
  <si>
    <t>Asistir a Comité de Evaluación de Bienes</t>
  </si>
  <si>
    <t>Asistir a Comité de Sostenibilidad Contable</t>
  </si>
  <si>
    <t>Elaborar y difundir Campañas de autocontrol (Sensibilizaciones / Capacitaciones)</t>
  </si>
  <si>
    <t>Realizar seguimiento envío información de Convenios de Cooperación DIAN.</t>
  </si>
  <si>
    <t>Realizar seguimiento a la relación de acreencias a favor de la ART pendientes de pago</t>
  </si>
  <si>
    <t>Realizar seguimiento a los contratos o convenios vigentes que hayan suscrito con terceros para la Administración de Recursos de la ART</t>
  </si>
  <si>
    <t>Seguimiento cumplimiento de ley de Cuotas 581/2000</t>
  </si>
  <si>
    <t>Recibir las solicitudes de los entes de control, brindar asesoría y acompañamiento, coordinar con los líderes de los procesos las respuestas correspondientes y hacer seguimiento de los requerimientos de información de Entes Externos de Control</t>
  </si>
  <si>
    <t>Coordinar con los líderes de los procesos la elaboración de los planes de mejoramiento y, asesorar sobre metodologías para realizar un adecuado análisis e identificación de causas.</t>
  </si>
  <si>
    <t>Evaluaciones de riesgos identificados conforme al Plan de Implementación del MIPG ( diseño, ejecución, nivel de madurez, efectividad de controles)</t>
  </si>
  <si>
    <t>Seguimiento al Mapa de Riesgos y Plan de Manejo de Riesgos por proceso</t>
  </si>
  <si>
    <t>Arqueos de caja menor</t>
  </si>
  <si>
    <t xml:space="preserve">Informe de Seguimiento a la gestión de PQRSD </t>
  </si>
  <si>
    <t>Informe de Seguimiento al Plan Estratégico Institucional y Plan de Acción de la ART</t>
  </si>
  <si>
    <t>Informe de Seguimiento a las estrategias del Plan Anticorrupción y de Atención al Ciudadano, y Riesgos de Corrupción</t>
  </si>
  <si>
    <t>Informe de Seguimiento a la ejecución Presupuestal</t>
  </si>
  <si>
    <t>Informe de Seguimiento al Plan de Acción de las Dependencias de la ART 2018</t>
  </si>
  <si>
    <t xml:space="preserve">Informe de Seguimiento al Plan de Eficiencia Administrativa y Cero Papel </t>
  </si>
  <si>
    <t>Informe de  Seguimiento a la implementación del MIPG</t>
  </si>
  <si>
    <t>Informe de Seguimiento a las Funciones del Comité de Conciliaciones</t>
  </si>
  <si>
    <t>Informe de  Seguimiento al Sistema Integrado de Información Financiera, SIIF Nación.</t>
  </si>
  <si>
    <t>Informe de seguimiento a los acuerdos de gestión</t>
  </si>
  <si>
    <t>Informe pormenorizado del estado del control interno de la ART y publicación en la página Web.</t>
  </si>
  <si>
    <t>Informe de Austeridad del gasto y reporte al Representante Legal</t>
  </si>
  <si>
    <t>Informe Anual Rendición de Cuentas Fiscal -Contraloría General de la República - SIRECI -</t>
  </si>
  <si>
    <t>Informe de la Gestión Contractual - Sistema de Información de Rendición Electrónica de la Cuenta e Informes SIRECI</t>
  </si>
  <si>
    <t>Informe Rendición de Cuentas CGR Personal y Costos</t>
  </si>
  <si>
    <t>Informe Ejecutivo Anual del Sistema de Control Interno (FURAG)</t>
  </si>
  <si>
    <t>Informe sobre cumplimiento de normas en materia de derechos de autor sobre software - Anual (Unidad Administrativa Especial de Derechos de Autor)</t>
  </si>
  <si>
    <t>Certificación sobre el resultado de la verificación de cumplimiento de las obligaciones de cada uno de los usuarios del Sistema Único de Gestión e Información Litigiosa del Estado - Sistema Ekogui -</t>
  </si>
  <si>
    <t>Informe de Seguimiento a la Función Disciplinaria</t>
  </si>
  <si>
    <t>Seguimiento a "Acta de Informe de Gestión"</t>
  </si>
  <si>
    <t>Auditorias a procesos</t>
  </si>
  <si>
    <t>Seguimiento a los indicadores de gestión del Grupo de Control Interno</t>
  </si>
  <si>
    <t>Reuniones operativas del GITCI</t>
  </si>
  <si>
    <t>Ajuste de Proceso, procedimientos y formatos del proceso de  evaluación de la ART</t>
  </si>
  <si>
    <t>Realizar reportes al avance al Plan de Acción de Control Interno.</t>
  </si>
  <si>
    <t>Actualizaciones al Normograma del proceso de Evaluación a la Oficina Asesora Jurídica</t>
  </si>
  <si>
    <t>Elaboración de Informe de Gestión Anual de Control Interno</t>
  </si>
  <si>
    <t>Participación en actividades de formación o capacitación en temas de control interno</t>
  </si>
  <si>
    <t>Actas de Comité</t>
  </si>
  <si>
    <t xml:space="preserve">Actas de Comité  - Invitación Correo Electrónico. </t>
  </si>
  <si>
    <t>Realizar Acompañamientos y/o Asesorías Procesos</t>
  </si>
  <si>
    <t xml:space="preserve">Asesorías / formación en riesgos sobre metodología y herramientas. </t>
  </si>
  <si>
    <t>Seguimiento al Sistema Único de Información de Personal SIGEP</t>
  </si>
  <si>
    <t>Evaluación a la Gestión por dependencias vigencia anterior</t>
  </si>
  <si>
    <t>Informe Evaluación del Sistema de Control Interno Contable - Anual (Contaduría General de la Nación) - CHIP</t>
  </si>
  <si>
    <t>Objetivo Estratégico</t>
  </si>
  <si>
    <t xml:space="preserve">Comités de Coordinación del Sistema de Control Interno </t>
  </si>
  <si>
    <t>Asistir a Comité de Conciliación y defensa judicial</t>
  </si>
  <si>
    <t xml:space="preserve">Actas de Comité - Invitación Correo Electrónico. </t>
  </si>
  <si>
    <t>Listado de Asistencia</t>
  </si>
  <si>
    <t>Presentaciones Campañas</t>
  </si>
  <si>
    <t>Informe</t>
  </si>
  <si>
    <t xml:space="preserve">Informe </t>
  </si>
  <si>
    <t>Acta de Gestión</t>
  </si>
  <si>
    <t>Informes</t>
  </si>
  <si>
    <t>Formato Indicadores</t>
  </si>
  <si>
    <t>Formato de Arqueo de Caja</t>
  </si>
  <si>
    <t>Formato Plan de Acción</t>
  </si>
  <si>
    <t>Memorando y matriz de Normas</t>
  </si>
  <si>
    <t xml:space="preserve"> Listado de Asistencia</t>
  </si>
  <si>
    <t>Proceso y procedimientos</t>
  </si>
  <si>
    <t>Oficios</t>
  </si>
  <si>
    <t>Certificación del Reporte de la Cuenta</t>
  </si>
  <si>
    <t>Certificación del Reporte de la Cuenta CGR</t>
  </si>
  <si>
    <t>Certificación del Reporte de la Dirección de Derechos de Autor - Formato de Informe</t>
  </si>
  <si>
    <t>Actas de Reunión - Listado de Asistencia</t>
  </si>
  <si>
    <t>A la espera que la Dirección agende la fecha del comité Coordinador del Sistema de Control Interno para aprobación del Plan Anual de Auditorias</t>
  </si>
  <si>
    <t>Actividad por demanda</t>
  </si>
  <si>
    <t>Evaluacion GIT Regionales</t>
  </si>
  <si>
    <t>PLAN ANUAL DE AUDITORIAS INTERNAS PAAI</t>
  </si>
  <si>
    <t>Acta de comité N° 1 12/03/2018</t>
  </si>
  <si>
    <t>Actividad por demanda (el 12/03/2018)</t>
  </si>
  <si>
    <t>Actividad por demanda: 10 requerimientos auditoría Regular CGR, 3 solicitudes de la CGR; 7 de la Procuraduría, 1 Defensoría del Pueblo, 1 Secretaría de Transparencia y 1 Ministerio de Hacienda</t>
  </si>
  <si>
    <t>"El DAFP establece que el Informe Ejecutivo Anual inicialmente reglamentado a través del artículo 2.2.21.2.5 del Decreto 1083 de 2015, fue modificado por el Decreto 1499 de 2017, razón por la cual será a través del aplicativo FURAG que se estará recolectando la información sobre el avance del Sistema de Control Interno en todas las entidades, por tratarse de una dimensión del Modelo Integrado de Planeación y Gestión MIPG.
Finalmente, en cuanto a la periodicidad para este reporte, será necesario estar atentos a nuestra página web, donde oportunamente estaremos informando los lineamientos correspondientes que imparta el Consejo para la Gestión y el Desempeño Institucional.
A corte 31 de marzo de la presente vigencia el DAFP no establecido las fechas de presentación del informe, con lo cual se afecta el cronograma de Actividades Plan Anual de Auditaría Interna PAAI del GIT de Control Interno"</t>
  </si>
  <si>
    <t>Se envió a la Agencia Nacional de Defensa Juridica Radicado 20181300016221</t>
  </si>
  <si>
    <t>Se público en la Página Web Institucional</t>
  </si>
  <si>
    <t>El informe se encuentra en revisión</t>
  </si>
  <si>
    <t>Actividad por demanda: Acompañamiento a Subasta Inversa y a lineamentos proceso electoral .</t>
  </si>
  <si>
    <t>Se diseño y se divulgo en correros electrónicos y en los fondos de escritorio equipos de computo.</t>
  </si>
  <si>
    <t>Actividad por demanda: Uno en enero, dos en febrero y dos en marzo</t>
  </si>
  <si>
    <t>Se envia a la Oficina de Planeación  el reporte del primer trimestre</t>
  </si>
  <si>
    <t>La DAFP con el Decreto 484 del 24 de marzo de 2017: “Por el cual se modifican unos artículos del Título 16 del Decreto 1083 de 2015, Único Reglamentario del Sector de Función Pública”, en específico lo concerniente a la presentación de la Declaración de Bienes y Rentas, a lo que el artículo 2°, precisa lo siguiente:
"Artículo 2.2.16.4. Actualización de la declaración de bienes y rentas y de la actividad económica. La actualización de la declaración de bienes y rentas y de la actividad económica será efectuada a través del Sistema de Información y Gestión de Empleo Público-SIGEP y presentada por los servidores públicos para cada anualidad en el siguiente orden:
a) Servidores públicos de las entidades y organismos públicos de orden nacional entre el 10 de abril y el 31 de mayo de cada vigencia.(…)”  Lo cual  afecta el cronograma de Actividades Plan Anual de Auditaría Interna PAAI del GIT de Control Interno, y  se realizara el primer seguimiento en el mes de junio.</t>
  </si>
  <si>
    <t>Avance Meta Anual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</si>
</sst>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quot;$&quot;\ #,##0"/>
  </numFmts>
  <fonts count="17" x14ac:knownFonts="1">
    <font>
      <sz val="11"/>
      <color theme="1"/>
      <name val="Calibri"/>
      <family val="2"/>
      <scheme val="minor"/>
    </font>
    <font>
      <sz val="11"/>
      <color theme="1"/>
      <name val="Calibri"/>
      <family val="2"/>
      <scheme val="minor"/>
    </font>
    <font>
      <sz val="16"/>
      <name val="Arial"/>
      <family val="2"/>
    </font>
    <font>
      <b/>
      <sz val="16"/>
      <name val="Arial"/>
      <family val="2"/>
    </font>
    <font>
      <sz val="10"/>
      <name val="Arial"/>
      <family val="2"/>
    </font>
    <font>
      <b/>
      <sz val="10"/>
      <name val="Arial"/>
      <family val="2"/>
    </font>
    <font>
      <b/>
      <sz val="11"/>
      <name val="Arial"/>
      <family val="2"/>
    </font>
    <font>
      <b/>
      <sz val="11"/>
      <color theme="0"/>
      <name val="Arial"/>
      <family val="2"/>
    </font>
    <font>
      <b/>
      <sz val="11"/>
      <color theme="1"/>
      <name val="Arial"/>
      <family val="2"/>
    </font>
    <font>
      <b/>
      <sz val="18"/>
      <color theme="0"/>
      <name val="Arial"/>
      <family val="2"/>
    </font>
    <font>
      <b/>
      <sz val="11"/>
      <name val="Arial Narrow"/>
      <family val="2"/>
    </font>
    <font>
      <sz val="10"/>
      <name val="Arial Narrow"/>
      <family val="2"/>
    </font>
    <font>
      <sz val="11"/>
      <name val="Arial Narrow"/>
      <family val="2"/>
    </font>
    <font>
      <sz val="11"/>
      <name val="Calibri"/>
      <family val="2"/>
    </font>
    <font>
      <b/>
      <sz val="14"/>
      <name val="Arial"/>
      <family val="2"/>
    </font>
    <font>
      <sz val="11"/>
      <name val="Arial"/>
      <family val="2"/>
    </font>
    <font>
      <sz val="14"/>
      <name val="Arial"/>
      <family val="2"/>
    </font>
  </fonts>
  <fills count="14">
    <fill>
      <patternFill patternType="none"/>
    </fill>
    <fill>
      <patternFill patternType="gray125"/>
    </fill>
    <fill>
      <patternFill patternType="solid">
        <fgColor theme="2" tint="-9.9978637043366805E-2"/>
        <bgColor indexed="41"/>
      </patternFill>
    </fill>
    <fill>
      <patternFill patternType="solid">
        <fgColor theme="4" tint="0.79998168889431442"/>
        <bgColor indexed="64"/>
      </patternFill>
    </fill>
    <fill>
      <patternFill patternType="solid">
        <fgColor theme="4" tint="-0.499984740745262"/>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5" tint="-0.249977111117893"/>
        <bgColor indexed="64"/>
      </patternFill>
    </fill>
    <fill>
      <patternFill patternType="solid">
        <fgColor indexed="9"/>
        <bgColor indexed="64"/>
      </patternFill>
    </fill>
    <fill>
      <patternFill patternType="solid">
        <fgColor theme="0"/>
        <bgColor indexed="64"/>
      </patternFill>
    </fill>
    <fill>
      <patternFill patternType="solid">
        <fgColor theme="5" tint="0.39997558519241921"/>
        <bgColor indexed="41"/>
      </patternFill>
    </fill>
    <fill>
      <patternFill patternType="solid">
        <fgColor theme="4" tint="0.59999389629810485"/>
        <bgColor indexed="64"/>
      </patternFill>
    </fill>
    <fill>
      <patternFill patternType="solid">
        <fgColor theme="7" tint="0.79998168889431442"/>
        <bgColor indexed="41"/>
      </patternFill>
    </fill>
    <fill>
      <patternFill patternType="solid">
        <fgColor theme="9" tint="0.59999389629810485"/>
        <bgColor indexed="41"/>
      </patternFill>
    </fill>
  </fills>
  <borders count="5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auto="1"/>
      </left>
      <right style="thin">
        <color auto="1"/>
      </right>
      <top style="thin">
        <color auto="1"/>
      </top>
      <bottom style="medium">
        <color auto="1"/>
      </bottom>
      <diagonal/>
    </border>
    <border>
      <left style="thin">
        <color indexed="64"/>
      </left>
      <right/>
      <top style="thin">
        <color indexed="64"/>
      </top>
      <bottom style="medium">
        <color indexed="64"/>
      </bottom>
      <diagonal/>
    </border>
    <border>
      <left style="thin">
        <color auto="1"/>
      </left>
      <right style="medium">
        <color auto="1"/>
      </right>
      <top style="thin">
        <color auto="1"/>
      </top>
      <bottom style="medium">
        <color auto="1"/>
      </bottom>
      <diagonal/>
    </border>
    <border>
      <left style="medium">
        <color indexed="64"/>
      </left>
      <right/>
      <top style="medium">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diagonal/>
    </border>
    <border>
      <left/>
      <right style="thin">
        <color auto="1"/>
      </right>
      <top style="thin">
        <color auto="1"/>
      </top>
      <bottom style="medium">
        <color auto="1"/>
      </bottom>
      <diagonal/>
    </border>
    <border>
      <left style="medium">
        <color indexed="64"/>
      </left>
      <right style="thin">
        <color indexed="64"/>
      </right>
      <top style="medium">
        <color indexed="64"/>
      </top>
      <bottom/>
      <diagonal/>
    </border>
    <border>
      <left style="medium">
        <color indexed="64"/>
      </left>
      <right/>
      <top/>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right style="medium">
        <color indexed="64"/>
      </right>
      <top/>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s>
  <cellStyleXfs count="3">
    <xf numFmtId="0" fontId="0" fillId="0" borderId="0"/>
    <xf numFmtId="44" fontId="1" fillId="0" borderId="0" applyFont="0" applyFill="0" applyBorder="0" applyAlignment="0" applyProtection="0"/>
    <xf numFmtId="0" fontId="4" fillId="0" borderId="0">
      <alignment horizontal="left" wrapText="1"/>
    </xf>
  </cellStyleXfs>
  <cellXfs count="130">
    <xf numFmtId="0" fontId="0" fillId="0" borderId="0" xfId="0"/>
    <xf numFmtId="0" fontId="4" fillId="0" borderId="0" xfId="0" applyFont="1" applyAlignment="1" applyProtection="1">
      <alignment vertical="center" wrapText="1"/>
    </xf>
    <xf numFmtId="0" fontId="4" fillId="0" borderId="0" xfId="0" applyFont="1" applyBorder="1" applyAlignment="1" applyProtection="1">
      <alignment vertical="center" wrapText="1"/>
    </xf>
    <xf numFmtId="0" fontId="4" fillId="0" borderId="0" xfId="0" applyFont="1" applyFill="1" applyBorder="1" applyAlignment="1" applyProtection="1">
      <alignment vertical="center" wrapText="1"/>
    </xf>
    <xf numFmtId="0" fontId="5" fillId="0" borderId="0" xfId="0" applyFont="1" applyFill="1" applyBorder="1" applyAlignment="1" applyProtection="1">
      <alignment horizontal="left" vertical="center" wrapText="1"/>
    </xf>
    <xf numFmtId="0" fontId="5" fillId="0" borderId="0" xfId="0" applyFont="1" applyBorder="1" applyAlignment="1" applyProtection="1">
      <alignment horizontal="left" vertical="center" wrapText="1"/>
    </xf>
    <xf numFmtId="0" fontId="5" fillId="0" borderId="0" xfId="0" applyFont="1" applyFill="1" applyBorder="1" applyAlignment="1" applyProtection="1">
      <alignment horizontal="center" vertical="center" wrapText="1"/>
    </xf>
    <xf numFmtId="0" fontId="6" fillId="5" borderId="8" xfId="0" applyFont="1" applyFill="1" applyBorder="1" applyAlignment="1" applyProtection="1">
      <alignment horizontal="center" vertical="center" wrapText="1"/>
    </xf>
    <xf numFmtId="0" fontId="6" fillId="5" borderId="9" xfId="0" applyFont="1" applyFill="1" applyBorder="1" applyAlignment="1" applyProtection="1">
      <alignment horizontal="center" vertical="center" wrapText="1"/>
    </xf>
    <xf numFmtId="0" fontId="6" fillId="5" borderId="10" xfId="0" applyFont="1" applyFill="1" applyBorder="1" applyAlignment="1" applyProtection="1">
      <alignment horizontal="center" vertical="center" wrapText="1"/>
    </xf>
    <xf numFmtId="0" fontId="8" fillId="6" borderId="11" xfId="0" applyFont="1" applyFill="1" applyBorder="1" applyAlignment="1" applyProtection="1">
      <alignment horizontal="center" vertical="center" wrapText="1"/>
    </xf>
    <xf numFmtId="14" fontId="4" fillId="8" borderId="13" xfId="0" applyNumberFormat="1" applyFont="1" applyFill="1" applyBorder="1" applyAlignment="1" applyProtection="1">
      <alignment horizontal="center" vertical="center" wrapText="1"/>
    </xf>
    <xf numFmtId="0" fontId="4" fillId="0" borderId="21" xfId="0" applyFont="1" applyBorder="1" applyAlignment="1" applyProtection="1">
      <alignment vertical="center" wrapText="1"/>
      <protection locked="0"/>
    </xf>
    <xf numFmtId="0" fontId="4" fillId="0" borderId="22" xfId="0" applyFont="1" applyBorder="1" applyAlignment="1" applyProtection="1">
      <alignment vertical="center" wrapText="1"/>
      <protection locked="0"/>
    </xf>
    <xf numFmtId="0" fontId="4" fillId="0" borderId="2" xfId="0" applyFont="1" applyFill="1" applyBorder="1" applyAlignment="1" applyProtection="1">
      <alignment vertical="center" wrapText="1"/>
      <protection locked="0"/>
    </xf>
    <xf numFmtId="9" fontId="4" fillId="0" borderId="25" xfId="0" applyNumberFormat="1" applyFont="1" applyBorder="1" applyAlignment="1" applyProtection="1">
      <alignment vertical="center" wrapText="1"/>
      <protection locked="0"/>
    </xf>
    <xf numFmtId="14" fontId="4" fillId="8" borderId="1" xfId="0" applyNumberFormat="1" applyFont="1" applyFill="1" applyBorder="1" applyAlignment="1" applyProtection="1">
      <alignment horizontal="center" vertical="center" wrapText="1"/>
    </xf>
    <xf numFmtId="0" fontId="4" fillId="0" borderId="0" xfId="0" applyFont="1" applyFill="1" applyAlignment="1" applyProtection="1">
      <alignment vertical="center" wrapText="1"/>
    </xf>
    <xf numFmtId="44" fontId="10" fillId="9" borderId="1" xfId="1" applyFont="1" applyFill="1" applyBorder="1" applyAlignment="1">
      <alignment horizontal="left" vertical="center" wrapText="1"/>
    </xf>
    <xf numFmtId="0" fontId="0" fillId="9" borderId="0" xfId="0" applyFill="1"/>
    <xf numFmtId="44" fontId="11" fillId="9" borderId="1" xfId="1" applyFont="1" applyFill="1" applyBorder="1" applyAlignment="1">
      <alignment horizontal="left" vertical="center" wrapText="1"/>
    </xf>
    <xf numFmtId="0" fontId="1" fillId="9" borderId="0" xfId="0" applyFont="1" applyFill="1"/>
    <xf numFmtId="44" fontId="12" fillId="9" borderId="1" xfId="1" applyFont="1" applyFill="1" applyBorder="1" applyAlignment="1">
      <alignment horizontal="left" vertical="center" wrapText="1"/>
    </xf>
    <xf numFmtId="0" fontId="13" fillId="0" borderId="1" xfId="0" applyFont="1" applyFill="1" applyBorder="1" applyAlignment="1">
      <alignment vertical="center" wrapText="1"/>
    </xf>
    <xf numFmtId="0" fontId="15" fillId="0" borderId="13" xfId="0" applyFont="1" applyFill="1" applyBorder="1" applyAlignment="1" applyProtection="1">
      <alignment horizontal="center" vertical="center" wrapText="1"/>
    </xf>
    <xf numFmtId="0" fontId="15" fillId="0" borderId="1" xfId="0" applyFont="1" applyFill="1" applyBorder="1" applyAlignment="1" applyProtection="1">
      <alignment horizontal="center" vertical="center" wrapText="1"/>
    </xf>
    <xf numFmtId="0" fontId="16" fillId="0" borderId="13" xfId="0" applyFont="1" applyFill="1" applyBorder="1" applyAlignment="1" applyProtection="1">
      <alignment horizontal="center" vertical="center" wrapText="1"/>
    </xf>
    <xf numFmtId="164" fontId="16" fillId="0" borderId="1" xfId="0" applyNumberFormat="1" applyFont="1" applyFill="1" applyBorder="1" applyAlignment="1" applyProtection="1">
      <alignment horizontal="center" vertical="center" wrapText="1"/>
    </xf>
    <xf numFmtId="164" fontId="16" fillId="0" borderId="1" xfId="0" applyNumberFormat="1" applyFont="1" applyFill="1" applyBorder="1" applyAlignment="1" applyProtection="1">
      <alignment vertical="center" wrapText="1"/>
    </xf>
    <xf numFmtId="164" fontId="16" fillId="0" borderId="13" xfId="0" applyNumberFormat="1" applyFont="1" applyFill="1" applyBorder="1" applyAlignment="1" applyProtection="1">
      <alignment horizontal="left" vertical="center" wrapText="1"/>
    </xf>
    <xf numFmtId="0" fontId="5" fillId="10" borderId="2" xfId="0" applyFont="1" applyFill="1" applyBorder="1" applyAlignment="1" applyProtection="1">
      <alignment horizontal="center" vertical="center" wrapText="1"/>
    </xf>
    <xf numFmtId="0" fontId="5" fillId="12" borderId="16" xfId="0" applyFont="1" applyFill="1" applyBorder="1" applyAlignment="1" applyProtection="1">
      <alignment horizontal="center" vertical="center" wrapText="1"/>
    </xf>
    <xf numFmtId="0" fontId="5" fillId="12" borderId="18" xfId="0" applyFont="1" applyFill="1" applyBorder="1" applyAlignment="1" applyProtection="1">
      <alignment horizontal="center" vertical="center" wrapText="1"/>
    </xf>
    <xf numFmtId="14" fontId="4" fillId="8" borderId="9" xfId="0" applyNumberFormat="1" applyFont="1" applyFill="1" applyBorder="1" applyAlignment="1" applyProtection="1">
      <alignment horizontal="center" vertical="center" wrapText="1"/>
    </xf>
    <xf numFmtId="164" fontId="16" fillId="0" borderId="9" xfId="0" applyNumberFormat="1" applyFont="1" applyFill="1" applyBorder="1" applyAlignment="1" applyProtection="1">
      <alignment vertical="center" wrapText="1"/>
    </xf>
    <xf numFmtId="0" fontId="15" fillId="0" borderId="9"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0" fontId="4" fillId="0" borderId="9" xfId="0" applyFont="1" applyFill="1" applyBorder="1" applyAlignment="1" applyProtection="1">
      <alignment horizontal="center" vertical="center" wrapText="1"/>
    </xf>
    <xf numFmtId="164" fontId="16" fillId="0" borderId="13" xfId="0" applyNumberFormat="1" applyFont="1" applyFill="1" applyBorder="1" applyAlignment="1" applyProtection="1">
      <alignment vertical="center" wrapText="1"/>
    </xf>
    <xf numFmtId="9" fontId="4" fillId="0" borderId="11" xfId="0" applyNumberFormat="1" applyFont="1" applyBorder="1" applyAlignment="1" applyProtection="1">
      <alignment vertical="center" wrapText="1"/>
      <protection locked="0"/>
    </xf>
    <xf numFmtId="14" fontId="4" fillId="9" borderId="13" xfId="0" applyNumberFormat="1" applyFont="1" applyFill="1" applyBorder="1" applyAlignment="1" applyProtection="1">
      <alignment horizontal="center" vertical="center" wrapText="1"/>
    </xf>
    <xf numFmtId="0" fontId="4" fillId="0" borderId="4" xfId="0" applyFont="1" applyFill="1" applyBorder="1" applyAlignment="1" applyProtection="1">
      <alignment horizontal="center" vertical="center" wrapText="1"/>
    </xf>
    <xf numFmtId="9" fontId="4" fillId="0" borderId="4" xfId="0" applyNumberFormat="1" applyFont="1" applyFill="1" applyBorder="1" applyAlignment="1" applyProtection="1">
      <alignment horizontal="center" vertical="center" wrapText="1"/>
    </xf>
    <xf numFmtId="9" fontId="4" fillId="0" borderId="28" xfId="0" applyNumberFormat="1" applyFont="1" applyFill="1" applyBorder="1" applyAlignment="1" applyProtection="1">
      <alignment horizontal="center" vertical="center" wrapText="1"/>
    </xf>
    <xf numFmtId="0" fontId="5" fillId="10" borderId="5" xfId="0" applyFont="1" applyFill="1" applyBorder="1" applyAlignment="1" applyProtection="1">
      <alignment horizontal="center" vertical="center" wrapText="1"/>
    </xf>
    <xf numFmtId="0" fontId="4" fillId="0" borderId="35" xfId="0" applyFont="1" applyBorder="1" applyAlignment="1" applyProtection="1">
      <alignment vertical="center" wrapText="1"/>
    </xf>
    <xf numFmtId="0" fontId="5" fillId="10" borderId="43" xfId="0" applyFont="1" applyFill="1" applyBorder="1" applyAlignment="1" applyProtection="1">
      <alignment horizontal="center" vertical="center" wrapText="1"/>
    </xf>
    <xf numFmtId="14" fontId="4" fillId="8" borderId="14" xfId="0" applyNumberFormat="1" applyFont="1" applyFill="1" applyBorder="1" applyAlignment="1" applyProtection="1">
      <alignment horizontal="center" vertical="center" wrapText="1"/>
    </xf>
    <xf numFmtId="0" fontId="4" fillId="9" borderId="14" xfId="0" applyFont="1" applyFill="1" applyBorder="1" applyAlignment="1" applyProtection="1">
      <alignment horizontal="center" vertical="center" wrapText="1"/>
    </xf>
    <xf numFmtId="0" fontId="4" fillId="9" borderId="2" xfId="0" applyFont="1" applyFill="1" applyBorder="1" applyAlignment="1" applyProtection="1">
      <alignment horizontal="center" vertical="center" wrapText="1"/>
    </xf>
    <xf numFmtId="0" fontId="4" fillId="9" borderId="10" xfId="0" applyFont="1" applyFill="1" applyBorder="1" applyAlignment="1" applyProtection="1">
      <alignment horizontal="center" vertical="center" wrapText="1"/>
    </xf>
    <xf numFmtId="0" fontId="5" fillId="2" borderId="29" xfId="0" applyFont="1" applyFill="1" applyBorder="1" applyAlignment="1" applyProtection="1">
      <alignment horizontal="center" vertical="center" wrapText="1"/>
    </xf>
    <xf numFmtId="0" fontId="5" fillId="2" borderId="50" xfId="0" applyFont="1" applyFill="1" applyBorder="1" applyAlignment="1" applyProtection="1">
      <alignment horizontal="center" vertical="center" wrapText="1"/>
    </xf>
    <xf numFmtId="0" fontId="4" fillId="0" borderId="1" xfId="0" applyFont="1" applyFill="1" applyBorder="1" applyAlignment="1" applyProtection="1">
      <alignment vertical="center" wrapText="1"/>
      <protection locked="0"/>
    </xf>
    <xf numFmtId="0" fontId="4" fillId="0" borderId="1" xfId="0" applyFont="1" applyFill="1" applyBorder="1" applyAlignment="1" applyProtection="1">
      <alignment horizontal="center" vertical="center" wrapText="1"/>
      <protection locked="0"/>
    </xf>
    <xf numFmtId="9" fontId="4" fillId="0" borderId="1" xfId="0" applyNumberFormat="1" applyFont="1" applyFill="1" applyBorder="1" applyAlignment="1" applyProtection="1">
      <alignment vertical="center" wrapText="1"/>
      <protection locked="0"/>
    </xf>
    <xf numFmtId="9" fontId="4" fillId="0" borderId="9" xfId="0" applyNumberFormat="1" applyFont="1" applyFill="1" applyBorder="1" applyAlignment="1" applyProtection="1">
      <alignment vertical="center" wrapText="1"/>
      <protection locked="0"/>
    </xf>
    <xf numFmtId="0" fontId="6" fillId="3" borderId="29" xfId="0" applyFont="1" applyFill="1" applyBorder="1" applyAlignment="1" applyProtection="1">
      <alignment horizontal="center" vertical="center" wrapText="1"/>
    </xf>
    <xf numFmtId="0" fontId="6" fillId="3" borderId="51" xfId="0" applyFont="1" applyFill="1" applyBorder="1" applyAlignment="1" applyProtection="1">
      <alignment horizontal="center" vertical="center" wrapText="1"/>
    </xf>
    <xf numFmtId="0" fontId="7" fillId="4" borderId="49" xfId="0" applyFont="1" applyFill="1" applyBorder="1" applyAlignment="1" applyProtection="1">
      <alignment horizontal="center" vertical="center" wrapText="1"/>
    </xf>
    <xf numFmtId="0" fontId="4" fillId="0" borderId="16" xfId="0" applyFont="1" applyFill="1" applyBorder="1" applyAlignment="1" applyProtection="1">
      <alignment vertical="center" wrapText="1"/>
      <protection locked="0"/>
    </xf>
    <xf numFmtId="0" fontId="4" fillId="0" borderId="37" xfId="0" applyFont="1" applyBorder="1" applyAlignment="1" applyProtection="1">
      <alignment vertical="center" wrapText="1"/>
    </xf>
    <xf numFmtId="0" fontId="4" fillId="0" borderId="39" xfId="0" applyFont="1" applyBorder="1" applyAlignment="1" applyProtection="1">
      <alignment vertical="center" wrapText="1"/>
    </xf>
    <xf numFmtId="9" fontId="4" fillId="0" borderId="15" xfId="0" applyNumberFormat="1" applyFont="1" applyFill="1" applyBorder="1" applyAlignment="1" applyProtection="1">
      <alignment horizontal="center" vertical="center" wrapText="1"/>
      <protection locked="0"/>
    </xf>
    <xf numFmtId="9" fontId="4" fillId="0" borderId="16" xfId="0" applyNumberFormat="1" applyFont="1" applyFill="1" applyBorder="1" applyAlignment="1" applyProtection="1">
      <alignment vertical="center" wrapText="1"/>
      <protection locked="0"/>
    </xf>
    <xf numFmtId="0" fontId="4" fillId="0" borderId="24" xfId="0" applyFont="1" applyFill="1" applyBorder="1" applyAlignment="1" applyProtection="1">
      <alignment vertical="center" wrapText="1"/>
      <protection locked="0"/>
    </xf>
    <xf numFmtId="9" fontId="4" fillId="0" borderId="25" xfId="0" applyNumberFormat="1" applyFont="1" applyFill="1" applyBorder="1" applyAlignment="1" applyProtection="1">
      <alignment vertical="center" wrapText="1"/>
      <protection locked="0"/>
    </xf>
    <xf numFmtId="0" fontId="4" fillId="0" borderId="24" xfId="0" applyFont="1" applyFill="1" applyBorder="1" applyAlignment="1" applyProtection="1">
      <alignment horizontal="right" vertical="center" wrapText="1"/>
      <protection locked="0"/>
    </xf>
    <xf numFmtId="9" fontId="4" fillId="0" borderId="24" xfId="0" applyNumberFormat="1" applyFont="1" applyFill="1" applyBorder="1" applyAlignment="1" applyProtection="1">
      <alignment vertical="center" wrapText="1"/>
      <protection locked="0"/>
    </xf>
    <xf numFmtId="0" fontId="4" fillId="0" borderId="24" xfId="0" applyFont="1" applyFill="1" applyBorder="1" applyAlignment="1" applyProtection="1">
      <alignment horizontal="center" vertical="center" wrapText="1"/>
      <protection locked="0"/>
    </xf>
    <xf numFmtId="0" fontId="4" fillId="0" borderId="8" xfId="0" applyFont="1" applyFill="1" applyBorder="1" applyAlignment="1" applyProtection="1">
      <alignment vertical="center" wrapText="1"/>
      <protection locked="0"/>
    </xf>
    <xf numFmtId="0" fontId="4" fillId="0" borderId="9" xfId="0" applyFont="1" applyFill="1" applyBorder="1" applyAlignment="1" applyProtection="1">
      <alignment vertical="center" wrapText="1"/>
      <protection locked="0"/>
    </xf>
    <xf numFmtId="0" fontId="4" fillId="0" borderId="15" xfId="0" applyFont="1" applyBorder="1" applyAlignment="1" applyProtection="1">
      <alignment vertical="center" wrapText="1"/>
      <protection locked="0"/>
    </xf>
    <xf numFmtId="0" fontId="4" fillId="0" borderId="16" xfId="0" applyFont="1" applyBorder="1" applyAlignment="1" applyProtection="1">
      <alignment vertical="center" wrapText="1"/>
      <protection locked="0"/>
    </xf>
    <xf numFmtId="0" fontId="4" fillId="0" borderId="17" xfId="0" applyFont="1" applyBorder="1" applyAlignment="1" applyProtection="1">
      <alignment vertical="center" wrapText="1"/>
      <protection locked="0"/>
    </xf>
    <xf numFmtId="0" fontId="4" fillId="0" borderId="18" xfId="0" applyFont="1" applyBorder="1" applyAlignment="1" applyProtection="1">
      <alignment vertical="center" wrapText="1"/>
      <protection locked="0"/>
    </xf>
    <xf numFmtId="0" fontId="4" fillId="0" borderId="19" xfId="0" applyFont="1" applyBorder="1" applyAlignment="1" applyProtection="1">
      <alignment vertical="center" wrapText="1"/>
      <protection locked="0"/>
    </xf>
    <xf numFmtId="0" fontId="4" fillId="0" borderId="20" xfId="0" applyFont="1" applyBorder="1" applyAlignment="1" applyProtection="1">
      <alignment vertical="center" wrapText="1"/>
      <protection locked="0"/>
    </xf>
    <xf numFmtId="0" fontId="4" fillId="0" borderId="52" xfId="0" applyFont="1" applyBorder="1" applyAlignment="1" applyProtection="1">
      <alignment vertical="center" wrapText="1"/>
      <protection locked="0"/>
    </xf>
    <xf numFmtId="0" fontId="4" fillId="0" borderId="38" xfId="0" applyFont="1" applyBorder="1" applyAlignment="1" applyProtection="1">
      <alignment vertical="center" wrapText="1"/>
      <protection locked="0"/>
    </xf>
    <xf numFmtId="0" fontId="4" fillId="0" borderId="53" xfId="0" applyFont="1" applyBorder="1" applyAlignment="1" applyProtection="1">
      <alignment vertical="center" wrapText="1"/>
      <protection locked="0"/>
    </xf>
    <xf numFmtId="0" fontId="4" fillId="0" borderId="54" xfId="0" applyFont="1" applyBorder="1" applyAlignment="1" applyProtection="1">
      <alignment vertical="center" wrapText="1"/>
      <protection locked="0"/>
    </xf>
    <xf numFmtId="0" fontId="4" fillId="0" borderId="36" xfId="0" applyFont="1" applyBorder="1" applyAlignment="1" applyProtection="1">
      <alignment horizontal="left" vertical="center" wrapText="1"/>
      <protection locked="0"/>
    </xf>
    <xf numFmtId="0" fontId="4" fillId="0" borderId="44" xfId="0" applyFont="1" applyBorder="1" applyAlignment="1" applyProtection="1">
      <alignment horizontal="left" vertical="center" wrapText="1"/>
      <protection locked="0"/>
    </xf>
    <xf numFmtId="0" fontId="4" fillId="0" borderId="46" xfId="0" applyFont="1" applyBorder="1" applyAlignment="1" applyProtection="1">
      <alignment horizontal="left" vertical="center" wrapText="1"/>
      <protection locked="0"/>
    </xf>
    <xf numFmtId="0" fontId="9" fillId="7" borderId="40" xfId="0" applyFont="1" applyFill="1" applyBorder="1" applyAlignment="1" applyProtection="1">
      <alignment horizontal="center" vertical="center" wrapText="1"/>
    </xf>
    <xf numFmtId="0" fontId="5" fillId="11" borderId="4" xfId="0" applyFont="1" applyFill="1" applyBorder="1" applyAlignment="1" applyProtection="1">
      <alignment horizontal="center" vertical="center" wrapText="1"/>
    </xf>
    <xf numFmtId="0" fontId="4" fillId="0" borderId="2" xfId="0" applyFont="1" applyBorder="1" applyAlignment="1" applyProtection="1">
      <alignment horizontal="center" vertical="center" wrapText="1"/>
    </xf>
    <xf numFmtId="0" fontId="15" fillId="0" borderId="32" xfId="0" applyFont="1" applyBorder="1" applyAlignment="1" applyProtection="1">
      <alignment horizontal="center" vertical="center" wrapText="1"/>
    </xf>
    <xf numFmtId="0" fontId="15" fillId="0" borderId="31" xfId="0" applyFont="1" applyBorder="1" applyAlignment="1" applyProtection="1">
      <alignment horizontal="center" vertical="center" wrapText="1"/>
    </xf>
    <xf numFmtId="0" fontId="15" fillId="0" borderId="33" xfId="0" applyFont="1" applyBorder="1" applyAlignment="1" applyProtection="1">
      <alignment horizontal="center" vertical="center" wrapText="1"/>
    </xf>
    <xf numFmtId="0" fontId="15" fillId="0" borderId="44" xfId="0" applyFont="1" applyFill="1" applyBorder="1" applyAlignment="1" applyProtection="1">
      <alignment horizontal="center" vertical="center" wrapText="1"/>
    </xf>
    <xf numFmtId="0" fontId="15" fillId="0" borderId="45" xfId="0" applyFont="1" applyFill="1" applyBorder="1" applyAlignment="1" applyProtection="1">
      <alignment horizontal="center" vertical="center" wrapText="1"/>
    </xf>
    <xf numFmtId="0" fontId="15" fillId="0" borderId="46" xfId="0" applyFont="1" applyFill="1" applyBorder="1" applyAlignment="1" applyProtection="1">
      <alignment horizontal="center" vertical="center" wrapText="1"/>
    </xf>
    <xf numFmtId="0" fontId="4" fillId="0" borderId="24" xfId="0" applyFont="1" applyFill="1" applyBorder="1" applyAlignment="1" applyProtection="1">
      <alignment horizontal="center" vertical="center" wrapText="1"/>
      <protection locked="0"/>
    </xf>
    <xf numFmtId="0" fontId="4" fillId="0" borderId="8"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4" fillId="0" borderId="10" xfId="0" applyFont="1" applyFill="1" applyBorder="1" applyAlignment="1" applyProtection="1">
      <alignment horizontal="center" vertical="center" wrapText="1"/>
      <protection locked="0"/>
    </xf>
    <xf numFmtId="0" fontId="4" fillId="9" borderId="27" xfId="0" applyFont="1" applyFill="1" applyBorder="1" applyAlignment="1" applyProtection="1">
      <alignment horizontal="center" vertical="center" wrapText="1"/>
    </xf>
    <xf numFmtId="0" fontId="4" fillId="9" borderId="41" xfId="0" applyFont="1" applyFill="1" applyBorder="1" applyAlignment="1" applyProtection="1">
      <alignment horizontal="center" vertical="center" wrapText="1"/>
    </xf>
    <xf numFmtId="0" fontId="4" fillId="9" borderId="42" xfId="0" applyFont="1" applyFill="1" applyBorder="1" applyAlignment="1" applyProtection="1">
      <alignment horizontal="center" vertical="center" wrapText="1"/>
    </xf>
    <xf numFmtId="0" fontId="4" fillId="0" borderId="15" xfId="0" applyFont="1" applyFill="1" applyBorder="1" applyAlignment="1" applyProtection="1">
      <alignment horizontal="center" vertical="center" wrapText="1"/>
      <protection locked="0"/>
    </xf>
    <xf numFmtId="0" fontId="4" fillId="0" borderId="17" xfId="0" applyFont="1" applyFill="1" applyBorder="1" applyAlignment="1" applyProtection="1">
      <alignment horizontal="center" vertical="center" wrapText="1"/>
      <protection locked="0"/>
    </xf>
    <xf numFmtId="0" fontId="4" fillId="0" borderId="14" xfId="0" applyFont="1" applyBorder="1" applyAlignment="1" applyProtection="1">
      <alignment horizontal="center" vertical="center" wrapText="1"/>
    </xf>
    <xf numFmtId="0" fontId="4" fillId="0" borderId="23" xfId="0" applyFont="1" applyBorder="1" applyAlignment="1" applyProtection="1">
      <alignment horizontal="center" vertical="center" wrapText="1"/>
    </xf>
    <xf numFmtId="0" fontId="15" fillId="0" borderId="30" xfId="0" applyFont="1" applyBorder="1" applyAlignment="1" applyProtection="1">
      <alignment horizontal="center" vertical="center" wrapText="1"/>
    </xf>
    <xf numFmtId="0" fontId="15" fillId="0" borderId="47" xfId="0" applyFont="1" applyFill="1" applyBorder="1" applyAlignment="1" applyProtection="1">
      <alignment horizontal="center" vertical="center" wrapText="1"/>
    </xf>
    <xf numFmtId="0" fontId="6" fillId="0" borderId="12" xfId="0" applyFont="1" applyBorder="1" applyAlignment="1" applyProtection="1">
      <alignment horizontal="center" vertical="center" wrapText="1"/>
    </xf>
    <xf numFmtId="0" fontId="6" fillId="0" borderId="34" xfId="0" applyFont="1" applyBorder="1" applyAlignment="1" applyProtection="1">
      <alignment horizontal="center" vertical="center" wrapText="1"/>
    </xf>
    <xf numFmtId="0" fontId="6" fillId="0" borderId="35" xfId="0" applyFont="1" applyBorder="1" applyAlignment="1" applyProtection="1">
      <alignment horizontal="center" vertical="center" wrapText="1"/>
    </xf>
    <xf numFmtId="0" fontId="6" fillId="0" borderId="5" xfId="0" applyFont="1" applyBorder="1" applyAlignment="1" applyProtection="1">
      <alignment horizontal="center" vertical="center" wrapText="1"/>
    </xf>
    <xf numFmtId="0" fontId="6" fillId="0" borderId="6" xfId="0" applyFont="1" applyBorder="1" applyAlignment="1" applyProtection="1">
      <alignment horizontal="center" vertical="center" wrapText="1"/>
    </xf>
    <xf numFmtId="0" fontId="6" fillId="0" borderId="7" xfId="0" applyFont="1" applyBorder="1" applyAlignment="1" applyProtection="1">
      <alignment horizontal="center" vertical="center" wrapText="1"/>
    </xf>
    <xf numFmtId="0" fontId="15" fillId="0" borderId="48" xfId="0" applyFont="1" applyFill="1" applyBorder="1" applyAlignment="1" applyProtection="1">
      <alignment horizontal="center" vertical="center" wrapText="1"/>
    </xf>
    <xf numFmtId="0" fontId="5" fillId="12" borderId="17" xfId="0" applyFont="1" applyFill="1" applyBorder="1" applyAlignment="1" applyProtection="1">
      <alignment horizontal="center" vertical="center" wrapText="1"/>
    </xf>
    <xf numFmtId="0" fontId="5" fillId="12" borderId="26" xfId="0" applyFont="1" applyFill="1" applyBorder="1" applyAlignment="1" applyProtection="1">
      <alignment horizontal="center" vertical="center" wrapText="1"/>
    </xf>
    <xf numFmtId="0" fontId="15" fillId="0" borderId="36" xfId="0" applyFont="1" applyFill="1" applyBorder="1" applyAlignment="1" applyProtection="1">
      <alignment horizontal="center" vertical="center" wrapText="1"/>
    </xf>
    <xf numFmtId="0" fontId="5" fillId="11" borderId="2" xfId="0" applyFont="1" applyFill="1" applyBorder="1" applyAlignment="1" applyProtection="1">
      <alignment horizontal="center" vertical="center" wrapText="1"/>
    </xf>
    <xf numFmtId="0" fontId="5" fillId="11" borderId="3" xfId="0" applyFont="1" applyFill="1" applyBorder="1" applyAlignment="1" applyProtection="1">
      <alignment horizontal="center" vertical="center" wrapText="1"/>
    </xf>
    <xf numFmtId="0" fontId="5" fillId="11" borderId="4" xfId="0" applyFont="1" applyFill="1" applyBorder="1" applyAlignment="1" applyProtection="1">
      <alignment horizontal="center" vertical="center" wrapText="1"/>
    </xf>
    <xf numFmtId="49" fontId="14" fillId="0" borderId="1" xfId="0" applyNumberFormat="1" applyFont="1" applyBorder="1" applyAlignment="1" applyProtection="1">
      <alignment horizontal="center" vertical="center" wrapText="1"/>
    </xf>
    <xf numFmtId="0" fontId="2" fillId="0" borderId="0" xfId="0" applyFont="1" applyBorder="1" applyAlignment="1" applyProtection="1">
      <alignment horizontal="center" vertical="center" wrapText="1"/>
    </xf>
    <xf numFmtId="0" fontId="3" fillId="0" borderId="1" xfId="0" applyFont="1" applyBorder="1" applyAlignment="1" applyProtection="1">
      <alignment horizontal="center" vertical="center" wrapText="1"/>
    </xf>
    <xf numFmtId="0" fontId="5" fillId="11" borderId="1" xfId="0" applyFont="1" applyFill="1" applyBorder="1" applyAlignment="1" applyProtection="1">
      <alignment horizontal="center" vertical="center" wrapText="1"/>
    </xf>
    <xf numFmtId="0" fontId="5" fillId="0" borderId="2" xfId="0" applyFont="1" applyFill="1" applyBorder="1" applyAlignment="1" applyProtection="1">
      <alignment horizontal="center" vertical="center" wrapText="1"/>
    </xf>
    <xf numFmtId="0" fontId="5" fillId="0" borderId="3" xfId="0" applyFont="1" applyFill="1" applyBorder="1" applyAlignment="1" applyProtection="1">
      <alignment horizontal="center" vertical="center" wrapText="1"/>
    </xf>
    <xf numFmtId="0" fontId="5" fillId="0" borderId="4" xfId="0" applyFont="1" applyFill="1" applyBorder="1" applyAlignment="1" applyProtection="1">
      <alignment horizontal="center" vertical="center" wrapText="1"/>
    </xf>
    <xf numFmtId="0" fontId="5" fillId="13" borderId="29" xfId="0" applyFont="1" applyFill="1" applyBorder="1" applyAlignment="1" applyProtection="1">
      <alignment horizontal="center" vertical="center" wrapText="1"/>
    </xf>
    <xf numFmtId="0" fontId="5" fillId="13" borderId="16" xfId="0" applyFont="1" applyFill="1" applyBorder="1" applyAlignment="1" applyProtection="1">
      <alignment horizontal="center" vertical="center" wrapText="1"/>
    </xf>
    <xf numFmtId="0" fontId="5" fillId="13" borderId="17" xfId="0" applyFont="1" applyFill="1" applyBorder="1" applyAlignment="1" applyProtection="1">
      <alignment horizontal="center" vertical="center" wrapText="1"/>
    </xf>
  </cellXfs>
  <cellStyles count="3">
    <cellStyle name="Moneda" xfId="1" builtinId="4"/>
    <cellStyle name="Normal" xfId="0" builtinId="0"/>
    <cellStyle name="Normal 2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63501</xdr:colOff>
      <xdr:row>0</xdr:row>
      <xdr:rowOff>84668</xdr:rowOff>
    </xdr:from>
    <xdr:to>
      <xdr:col>2</xdr:col>
      <xdr:colOff>1407584</xdr:colOff>
      <xdr:row>4</xdr:row>
      <xdr:rowOff>54980</xdr:rowOff>
    </xdr:to>
    <xdr:pic>
      <xdr:nvPicPr>
        <xdr:cNvPr id="2" name="Imagen 1" descr="cid:image001.jpg@01D27BA3.E96287C0">
          <a:extLst>
            <a:ext uri="{FF2B5EF4-FFF2-40B4-BE49-F238E27FC236}">
              <a16:creationId xmlns:a16="http://schemas.microsoft.com/office/drawing/2014/main" id="{678F7353-14F6-4AAC-9C0A-90D6CEE8906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501" y="84668"/>
          <a:ext cx="4525433" cy="808512"/>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R62"/>
  <sheetViews>
    <sheetView showGridLines="0" tabSelected="1" zoomScale="80" zoomScaleNormal="80" workbookViewId="0">
      <selection activeCell="AG1" sqref="AG1:AO1048576"/>
    </sheetView>
  </sheetViews>
  <sheetFormatPr baseColWidth="10" defaultColWidth="11.42578125" defaultRowHeight="12.75" x14ac:dyDescent="0.25"/>
  <cols>
    <col min="1" max="1" width="6.42578125" style="1" bestFit="1" customWidth="1"/>
    <col min="2" max="2" width="41.28515625" style="1" customWidth="1"/>
    <col min="3" max="3" width="43.140625" style="17" customWidth="1"/>
    <col min="4" max="4" width="22.7109375" style="17" customWidth="1"/>
    <col min="5" max="6" width="10.42578125" style="17" customWidth="1"/>
    <col min="7" max="7" width="7.85546875" style="1" customWidth="1"/>
    <col min="8" max="8" width="29.28515625" style="1" customWidth="1"/>
    <col min="9" max="9" width="13.28515625" style="1" customWidth="1"/>
    <col min="10" max="10" width="16.42578125" style="1" customWidth="1"/>
    <col min="11" max="11" width="23.42578125" style="1" customWidth="1"/>
    <col min="12" max="12" width="17" style="1" customWidth="1"/>
    <col min="13" max="13" width="33.140625" style="1" customWidth="1"/>
    <col min="14" max="15" width="28.85546875" style="1" customWidth="1"/>
    <col min="16" max="18" width="18.28515625" style="1" customWidth="1"/>
    <col min="19" max="27" width="18.28515625" style="1" hidden="1" customWidth="1"/>
    <col min="28" max="28" width="11.42578125" style="1"/>
    <col min="29" max="29" width="1" style="1" customWidth="1"/>
    <col min="30" max="32" width="21.85546875" style="1" customWidth="1"/>
    <col min="33" max="41" width="21.85546875" style="1" hidden="1" customWidth="1"/>
    <col min="42" max="42" width="11.42578125" style="1" customWidth="1"/>
    <col min="43" max="43" width="1" style="1" customWidth="1"/>
    <col min="44" max="44" width="117.28515625" style="1" customWidth="1"/>
    <col min="45" max="16384" width="11.42578125" style="1"/>
  </cols>
  <sheetData>
    <row r="1" spans="1:44" ht="20.25" x14ac:dyDescent="0.25">
      <c r="A1" s="121"/>
      <c r="B1" s="121"/>
      <c r="C1" s="121"/>
      <c r="D1" s="122" t="s">
        <v>0</v>
      </c>
      <c r="E1" s="122"/>
      <c r="F1" s="122"/>
      <c r="G1" s="122"/>
      <c r="H1" s="122"/>
      <c r="I1" s="122"/>
      <c r="J1" s="122"/>
      <c r="K1" s="122"/>
      <c r="L1" s="122"/>
      <c r="M1" s="122"/>
      <c r="N1" s="122"/>
    </row>
    <row r="2" spans="1:44" ht="20.25" x14ac:dyDescent="0.25">
      <c r="A2" s="121"/>
      <c r="B2" s="121"/>
      <c r="C2" s="121"/>
      <c r="D2" s="122" t="s">
        <v>1</v>
      </c>
      <c r="E2" s="122"/>
      <c r="F2" s="122"/>
      <c r="G2" s="122"/>
      <c r="H2" s="122"/>
      <c r="I2" s="122"/>
      <c r="J2" s="122"/>
      <c r="K2" s="122"/>
      <c r="L2" s="122"/>
      <c r="M2" s="122"/>
      <c r="N2" s="122"/>
    </row>
    <row r="4" spans="1:44" x14ac:dyDescent="0.25">
      <c r="A4" s="2"/>
      <c r="B4" s="2"/>
      <c r="C4" s="3"/>
      <c r="D4" s="3"/>
      <c r="E4" s="3"/>
      <c r="F4" s="3"/>
      <c r="G4" s="2"/>
      <c r="H4" s="2"/>
      <c r="I4" s="2"/>
      <c r="J4" s="2"/>
      <c r="K4" s="2"/>
      <c r="L4" s="2"/>
      <c r="M4" s="2"/>
      <c r="N4" s="2"/>
    </row>
    <row r="5" spans="1:44" x14ac:dyDescent="0.25">
      <c r="A5" s="2"/>
      <c r="B5" s="2"/>
      <c r="C5" s="123" t="s">
        <v>2</v>
      </c>
      <c r="D5" s="123"/>
      <c r="E5" s="123"/>
      <c r="F5" s="123"/>
      <c r="G5" s="123"/>
      <c r="H5" s="124" t="s">
        <v>43</v>
      </c>
      <c r="I5" s="125"/>
      <c r="J5" s="125"/>
      <c r="K5" s="126"/>
    </row>
    <row r="6" spans="1:44" x14ac:dyDescent="0.25">
      <c r="A6" s="2"/>
      <c r="B6" s="2"/>
      <c r="C6" s="4"/>
      <c r="D6" s="4"/>
      <c r="E6" s="4"/>
      <c r="F6" s="4"/>
      <c r="G6" s="5"/>
      <c r="H6" s="5"/>
      <c r="I6" s="5"/>
      <c r="J6" s="5"/>
      <c r="K6" s="5"/>
      <c r="L6" s="5"/>
      <c r="M6" s="5"/>
      <c r="N6" s="5"/>
    </row>
    <row r="7" spans="1:44" ht="18.75" thickBot="1" x14ac:dyDescent="0.3">
      <c r="A7" s="2"/>
      <c r="B7" s="2"/>
      <c r="C7" s="117" t="s">
        <v>4</v>
      </c>
      <c r="D7" s="118"/>
      <c r="E7" s="119"/>
      <c r="F7" s="86"/>
      <c r="G7" s="120" t="s">
        <v>70</v>
      </c>
      <c r="H7" s="120"/>
      <c r="I7" s="6"/>
      <c r="J7" s="6"/>
      <c r="K7" s="6"/>
      <c r="L7" s="6"/>
      <c r="M7" s="6"/>
    </row>
    <row r="8" spans="1:44" ht="15.75" thickBot="1" x14ac:dyDescent="0.3">
      <c r="A8" s="2"/>
      <c r="B8" s="2"/>
      <c r="C8" s="3"/>
      <c r="D8" s="3"/>
      <c r="E8" s="3"/>
      <c r="F8" s="3"/>
      <c r="G8" s="2"/>
      <c r="H8" s="2"/>
      <c r="I8" s="2"/>
      <c r="J8" s="2"/>
      <c r="K8" s="2"/>
      <c r="L8" s="2"/>
      <c r="M8" s="2"/>
      <c r="N8" s="2"/>
      <c r="P8" s="107" t="s">
        <v>5</v>
      </c>
      <c r="Q8" s="108"/>
      <c r="R8" s="108"/>
      <c r="S8" s="108"/>
      <c r="T8" s="108"/>
      <c r="U8" s="108"/>
      <c r="V8" s="108"/>
      <c r="W8" s="108"/>
      <c r="X8" s="108"/>
      <c r="Y8" s="108"/>
      <c r="Z8" s="108"/>
      <c r="AA8" s="108"/>
      <c r="AB8" s="109"/>
      <c r="AD8" s="110" t="s">
        <v>6</v>
      </c>
      <c r="AE8" s="111"/>
      <c r="AF8" s="111"/>
      <c r="AG8" s="111"/>
      <c r="AH8" s="111"/>
      <c r="AI8" s="111"/>
      <c r="AJ8" s="111"/>
      <c r="AK8" s="111"/>
      <c r="AL8" s="111"/>
      <c r="AM8" s="111"/>
      <c r="AN8" s="111"/>
      <c r="AO8" s="111"/>
      <c r="AP8" s="112"/>
    </row>
    <row r="9" spans="1:44" ht="39" thickBot="1" x14ac:dyDescent="0.3">
      <c r="A9" s="30" t="s">
        <v>7</v>
      </c>
      <c r="B9" s="44" t="s">
        <v>126</v>
      </c>
      <c r="C9" s="46" t="s">
        <v>8</v>
      </c>
      <c r="D9" s="127" t="s">
        <v>9</v>
      </c>
      <c r="E9" s="128" t="s">
        <v>10</v>
      </c>
      <c r="F9" s="129" t="s">
        <v>163</v>
      </c>
      <c r="G9" s="114" t="s">
        <v>11</v>
      </c>
      <c r="H9" s="115"/>
      <c r="I9" s="31" t="s">
        <v>12</v>
      </c>
      <c r="J9" s="31" t="s">
        <v>13</v>
      </c>
      <c r="K9" s="31" t="s">
        <v>14</v>
      </c>
      <c r="L9" s="31" t="s">
        <v>15</v>
      </c>
      <c r="M9" s="32" t="s">
        <v>16</v>
      </c>
      <c r="N9" s="51" t="s">
        <v>17</v>
      </c>
      <c r="O9" s="52" t="s">
        <v>71</v>
      </c>
      <c r="P9" s="57" t="s">
        <v>18</v>
      </c>
      <c r="Q9" s="58" t="s">
        <v>19</v>
      </c>
      <c r="R9" s="58" t="s">
        <v>20</v>
      </c>
      <c r="S9" s="58" t="s">
        <v>21</v>
      </c>
      <c r="T9" s="58" t="s">
        <v>22</v>
      </c>
      <c r="U9" s="58" t="s">
        <v>23</v>
      </c>
      <c r="V9" s="58" t="s">
        <v>24</v>
      </c>
      <c r="W9" s="58" t="s">
        <v>25</v>
      </c>
      <c r="X9" s="58" t="s">
        <v>26</v>
      </c>
      <c r="Y9" s="58" t="s">
        <v>27</v>
      </c>
      <c r="Z9" s="58" t="s">
        <v>28</v>
      </c>
      <c r="AA9" s="58" t="s">
        <v>29</v>
      </c>
      <c r="AB9" s="59" t="s">
        <v>30</v>
      </c>
      <c r="AC9" s="45"/>
      <c r="AD9" s="7" t="s">
        <v>18</v>
      </c>
      <c r="AE9" s="8" t="s">
        <v>19</v>
      </c>
      <c r="AF9" s="8" t="s">
        <v>20</v>
      </c>
      <c r="AG9" s="8" t="s">
        <v>21</v>
      </c>
      <c r="AH9" s="9" t="s">
        <v>22</v>
      </c>
      <c r="AI9" s="9" t="s">
        <v>23</v>
      </c>
      <c r="AJ9" s="8" t="s">
        <v>24</v>
      </c>
      <c r="AK9" s="9" t="s">
        <v>25</v>
      </c>
      <c r="AL9" s="9" t="s">
        <v>26</v>
      </c>
      <c r="AM9" s="9" t="s">
        <v>27</v>
      </c>
      <c r="AN9" s="8" t="s">
        <v>28</v>
      </c>
      <c r="AO9" s="9" t="s">
        <v>29</v>
      </c>
      <c r="AP9" s="10" t="s">
        <v>30</v>
      </c>
      <c r="AR9" s="85" t="s">
        <v>31</v>
      </c>
    </row>
    <row r="10" spans="1:44" ht="25.5" x14ac:dyDescent="0.25">
      <c r="A10" s="103">
        <v>1</v>
      </c>
      <c r="B10" s="89" t="s">
        <v>59</v>
      </c>
      <c r="C10" s="116" t="str">
        <f>+VLOOKUP($B10,Listas!$A$12:$B$18,2,FALSE)</f>
        <v>Políticas de buen gobierno definidas e implementadas</v>
      </c>
      <c r="D10" s="98" t="s">
        <v>150</v>
      </c>
      <c r="E10" s="41">
        <v>5</v>
      </c>
      <c r="F10" s="41"/>
      <c r="G10" s="36">
        <v>1</v>
      </c>
      <c r="H10" s="11" t="s">
        <v>127</v>
      </c>
      <c r="I10" s="11">
        <v>43160</v>
      </c>
      <c r="J10" s="11">
        <v>43465</v>
      </c>
      <c r="K10" s="27"/>
      <c r="L10" s="26"/>
      <c r="M10" s="47" t="s">
        <v>119</v>
      </c>
      <c r="N10" s="101"/>
      <c r="O10" s="102" t="s">
        <v>33</v>
      </c>
      <c r="P10" s="63"/>
      <c r="Q10" s="64"/>
      <c r="R10" s="60">
        <v>1</v>
      </c>
      <c r="S10" s="60"/>
      <c r="T10" s="60"/>
      <c r="U10" s="60"/>
      <c r="V10" s="60"/>
      <c r="W10" s="60"/>
      <c r="X10" s="60"/>
      <c r="Y10" s="60"/>
      <c r="Z10" s="60"/>
      <c r="AA10" s="60"/>
      <c r="AB10" s="66">
        <f>+SUM(P10:AA10)/E10</f>
        <v>0.2</v>
      </c>
      <c r="AC10" s="61"/>
      <c r="AD10" s="72"/>
      <c r="AE10" s="73"/>
      <c r="AF10" s="73"/>
      <c r="AG10" s="73"/>
      <c r="AH10" s="73"/>
      <c r="AI10" s="74"/>
      <c r="AJ10" s="74"/>
      <c r="AK10" s="74"/>
      <c r="AL10" s="74"/>
      <c r="AM10" s="74"/>
      <c r="AN10" s="74"/>
      <c r="AO10" s="74"/>
      <c r="AP10" s="75"/>
      <c r="AR10" s="82" t="s">
        <v>151</v>
      </c>
    </row>
    <row r="11" spans="1:44" ht="25.5" x14ac:dyDescent="0.25">
      <c r="A11" s="104"/>
      <c r="B11" s="105"/>
      <c r="C11" s="91"/>
      <c r="D11" s="99"/>
      <c r="E11" s="42">
        <v>1</v>
      </c>
      <c r="F11" s="42"/>
      <c r="G11" s="36">
        <v>2</v>
      </c>
      <c r="H11" s="11" t="s">
        <v>74</v>
      </c>
      <c r="I11" s="11">
        <v>43101</v>
      </c>
      <c r="J11" s="11">
        <v>43465</v>
      </c>
      <c r="K11" s="28"/>
      <c r="L11" s="24"/>
      <c r="M11" s="47" t="s">
        <v>119</v>
      </c>
      <c r="N11" s="94"/>
      <c r="O11" s="96"/>
      <c r="P11" s="65"/>
      <c r="Q11" s="53"/>
      <c r="R11" s="55"/>
      <c r="S11" s="53"/>
      <c r="T11" s="53"/>
      <c r="U11" s="53"/>
      <c r="V11" s="53"/>
      <c r="W11" s="53"/>
      <c r="X11" s="53"/>
      <c r="Y11" s="53"/>
      <c r="Z11" s="53"/>
      <c r="AA11" s="53"/>
      <c r="AB11" s="15"/>
      <c r="AC11" s="61"/>
      <c r="AD11" s="76"/>
      <c r="AE11" s="77"/>
      <c r="AF11" s="77"/>
      <c r="AG11" s="77"/>
      <c r="AH11" s="77"/>
      <c r="AI11" s="12"/>
      <c r="AJ11" s="12"/>
      <c r="AK11" s="12"/>
      <c r="AL11" s="12"/>
      <c r="AM11" s="12"/>
      <c r="AN11" s="12"/>
      <c r="AO11" s="12"/>
      <c r="AP11" s="13"/>
      <c r="AR11" s="83" t="s">
        <v>148</v>
      </c>
    </row>
    <row r="12" spans="1:44" ht="25.5" x14ac:dyDescent="0.25">
      <c r="A12" s="104"/>
      <c r="B12" s="105"/>
      <c r="C12" s="92"/>
      <c r="D12" s="99"/>
      <c r="E12" s="42">
        <v>1</v>
      </c>
      <c r="F12" s="42"/>
      <c r="G12" s="36">
        <v>3</v>
      </c>
      <c r="H12" s="11" t="s">
        <v>75</v>
      </c>
      <c r="I12" s="11">
        <v>43101</v>
      </c>
      <c r="J12" s="11">
        <v>43465</v>
      </c>
      <c r="K12" s="28"/>
      <c r="L12" s="24"/>
      <c r="M12" s="47" t="s">
        <v>119</v>
      </c>
      <c r="N12" s="94"/>
      <c r="O12" s="96"/>
      <c r="P12" s="65"/>
      <c r="Q12" s="53"/>
      <c r="R12" s="53">
        <v>1</v>
      </c>
      <c r="S12" s="53"/>
      <c r="T12" s="53"/>
      <c r="U12" s="53"/>
      <c r="V12" s="53"/>
      <c r="W12" s="53"/>
      <c r="X12" s="53"/>
      <c r="Y12" s="53"/>
      <c r="Z12" s="53"/>
      <c r="AA12" s="53"/>
      <c r="AB12" s="15">
        <v>1</v>
      </c>
      <c r="AC12" s="61"/>
      <c r="AD12" s="76"/>
      <c r="AE12" s="77"/>
      <c r="AF12" s="77"/>
      <c r="AG12" s="77"/>
      <c r="AH12" s="77"/>
      <c r="AI12" s="12"/>
      <c r="AJ12" s="12"/>
      <c r="AK12" s="12"/>
      <c r="AL12" s="12"/>
      <c r="AM12" s="12"/>
      <c r="AN12" s="12"/>
      <c r="AO12" s="12"/>
      <c r="AP12" s="13"/>
      <c r="AR12" s="83" t="s">
        <v>152</v>
      </c>
    </row>
    <row r="13" spans="1:44" ht="26.25" thickBot="1" x14ac:dyDescent="0.3">
      <c r="A13" s="104"/>
      <c r="B13" s="105"/>
      <c r="C13" s="93"/>
      <c r="D13" s="99"/>
      <c r="E13" s="41">
        <v>1</v>
      </c>
      <c r="F13" s="41"/>
      <c r="G13" s="36">
        <v>4</v>
      </c>
      <c r="H13" s="11" t="s">
        <v>76</v>
      </c>
      <c r="I13" s="11">
        <v>43101</v>
      </c>
      <c r="J13" s="11">
        <v>43131</v>
      </c>
      <c r="K13" s="28"/>
      <c r="L13" s="24"/>
      <c r="M13" s="47" t="s">
        <v>119</v>
      </c>
      <c r="N13" s="94"/>
      <c r="O13" s="96"/>
      <c r="P13" s="65">
        <v>1</v>
      </c>
      <c r="Q13" s="53"/>
      <c r="R13" s="55"/>
      <c r="S13" s="53"/>
      <c r="T13" s="53"/>
      <c r="U13" s="53"/>
      <c r="V13" s="53"/>
      <c r="W13" s="53"/>
      <c r="X13" s="53"/>
      <c r="Y13" s="53"/>
      <c r="Z13" s="53"/>
      <c r="AA13" s="53"/>
      <c r="AB13" s="66">
        <f>+SUM(P13:AA13)/E13</f>
        <v>1</v>
      </c>
      <c r="AC13" s="61"/>
      <c r="AD13" s="76"/>
      <c r="AE13" s="77"/>
      <c r="AF13" s="77"/>
      <c r="AG13" s="77"/>
      <c r="AH13" s="77"/>
      <c r="AI13" s="12"/>
      <c r="AJ13" s="12"/>
      <c r="AK13" s="12"/>
      <c r="AL13" s="12"/>
      <c r="AM13" s="12"/>
      <c r="AN13" s="12"/>
      <c r="AO13" s="12"/>
      <c r="AP13" s="13"/>
      <c r="AR13" s="83" t="s">
        <v>147</v>
      </c>
    </row>
    <row r="14" spans="1:44" ht="25.5" x14ac:dyDescent="0.25">
      <c r="A14" s="103">
        <v>2</v>
      </c>
      <c r="B14" s="89" t="s">
        <v>59</v>
      </c>
      <c r="C14" s="92" t="str">
        <f>+VLOOKUP($B14,Listas!$A$12:$B$18,2,FALSE)</f>
        <v>Políticas de buen gobierno definidas e implementadas</v>
      </c>
      <c r="D14" s="99"/>
      <c r="E14" s="41">
        <v>24</v>
      </c>
      <c r="F14" s="41"/>
      <c r="G14" s="36">
        <v>5</v>
      </c>
      <c r="H14" s="11" t="s">
        <v>128</v>
      </c>
      <c r="I14" s="11">
        <v>43101</v>
      </c>
      <c r="J14" s="11">
        <v>43465</v>
      </c>
      <c r="K14" s="29"/>
      <c r="L14" s="24"/>
      <c r="M14" s="47" t="s">
        <v>120</v>
      </c>
      <c r="N14" s="94"/>
      <c r="O14" s="96" t="s">
        <v>33</v>
      </c>
      <c r="P14" s="67">
        <v>2</v>
      </c>
      <c r="Q14" s="53">
        <v>2</v>
      </c>
      <c r="R14" s="53">
        <v>2</v>
      </c>
      <c r="S14" s="53"/>
      <c r="T14" s="53"/>
      <c r="U14" s="53"/>
      <c r="V14" s="53"/>
      <c r="W14" s="53"/>
      <c r="X14" s="53"/>
      <c r="Y14" s="53"/>
      <c r="Z14" s="54"/>
      <c r="AA14" s="54"/>
      <c r="AB14" s="66">
        <f>+SUM(P14:AA14)/E14</f>
        <v>0.25</v>
      </c>
      <c r="AC14" s="61"/>
      <c r="AD14" s="76"/>
      <c r="AE14" s="77"/>
      <c r="AF14" s="77"/>
      <c r="AG14" s="77"/>
      <c r="AH14" s="77"/>
      <c r="AI14" s="12"/>
      <c r="AJ14" s="12"/>
      <c r="AK14" s="12"/>
      <c r="AL14" s="12"/>
      <c r="AM14" s="12"/>
      <c r="AN14" s="12"/>
      <c r="AO14" s="12"/>
      <c r="AP14" s="13"/>
      <c r="AR14" s="83"/>
    </row>
    <row r="15" spans="1:44" ht="25.5" x14ac:dyDescent="0.25">
      <c r="A15" s="104"/>
      <c r="B15" s="105"/>
      <c r="C15" s="106"/>
      <c r="D15" s="99"/>
      <c r="E15" s="42">
        <v>1</v>
      </c>
      <c r="F15" s="42"/>
      <c r="G15" s="36">
        <v>6</v>
      </c>
      <c r="H15" s="11" t="s">
        <v>77</v>
      </c>
      <c r="I15" s="11">
        <v>43101</v>
      </c>
      <c r="J15" s="11">
        <v>43465</v>
      </c>
      <c r="K15" s="29"/>
      <c r="L15" s="24"/>
      <c r="M15" s="47" t="s">
        <v>129</v>
      </c>
      <c r="N15" s="94"/>
      <c r="O15" s="96"/>
      <c r="P15" s="68">
        <v>1</v>
      </c>
      <c r="Q15" s="55">
        <v>1</v>
      </c>
      <c r="R15" s="55">
        <v>1</v>
      </c>
      <c r="S15" s="53"/>
      <c r="T15" s="53"/>
      <c r="U15" s="53"/>
      <c r="V15" s="53"/>
      <c r="W15" s="53"/>
      <c r="X15" s="53"/>
      <c r="Y15" s="53"/>
      <c r="Z15" s="54"/>
      <c r="AA15" s="54"/>
      <c r="AB15" s="66">
        <v>1</v>
      </c>
      <c r="AC15" s="61"/>
      <c r="AD15" s="76"/>
      <c r="AE15" s="77"/>
      <c r="AF15" s="77"/>
      <c r="AG15" s="77"/>
      <c r="AH15" s="77"/>
      <c r="AI15" s="12"/>
      <c r="AJ15" s="12"/>
      <c r="AK15" s="12"/>
      <c r="AL15" s="12"/>
      <c r="AM15" s="12"/>
      <c r="AN15" s="12"/>
      <c r="AO15" s="12"/>
      <c r="AP15" s="13"/>
      <c r="AR15" s="83" t="s">
        <v>160</v>
      </c>
    </row>
    <row r="16" spans="1:44" ht="25.5" x14ac:dyDescent="0.25">
      <c r="A16" s="104"/>
      <c r="B16" s="105"/>
      <c r="C16" s="106"/>
      <c r="D16" s="99"/>
      <c r="E16" s="41">
        <v>4</v>
      </c>
      <c r="F16" s="41"/>
      <c r="G16" s="36">
        <v>7</v>
      </c>
      <c r="H16" s="11" t="s">
        <v>78</v>
      </c>
      <c r="I16" s="11">
        <v>43101</v>
      </c>
      <c r="J16" s="11">
        <v>43465</v>
      </c>
      <c r="K16" s="29"/>
      <c r="L16" s="24"/>
      <c r="M16" s="47" t="s">
        <v>119</v>
      </c>
      <c r="N16" s="94"/>
      <c r="O16" s="96"/>
      <c r="P16" s="65"/>
      <c r="Q16" s="53"/>
      <c r="R16" s="53"/>
      <c r="S16" s="53"/>
      <c r="T16" s="53"/>
      <c r="U16" s="53"/>
      <c r="V16" s="53"/>
      <c r="W16" s="53"/>
      <c r="X16" s="53"/>
      <c r="Y16" s="53"/>
      <c r="Z16" s="54"/>
      <c r="AA16" s="54"/>
      <c r="AB16" s="66"/>
      <c r="AC16" s="61"/>
      <c r="AD16" s="76"/>
      <c r="AE16" s="77"/>
      <c r="AF16" s="77"/>
      <c r="AG16" s="77"/>
      <c r="AH16" s="77"/>
      <c r="AI16" s="12"/>
      <c r="AJ16" s="12"/>
      <c r="AK16" s="12"/>
      <c r="AL16" s="12"/>
      <c r="AM16" s="12"/>
      <c r="AN16" s="12"/>
      <c r="AO16" s="12"/>
      <c r="AP16" s="13"/>
      <c r="AR16" s="83"/>
    </row>
    <row r="17" spans="1:44" ht="25.5" x14ac:dyDescent="0.25">
      <c r="A17" s="104"/>
      <c r="B17" s="105"/>
      <c r="C17" s="106"/>
      <c r="D17" s="99"/>
      <c r="E17" s="42">
        <v>1</v>
      </c>
      <c r="F17" s="42"/>
      <c r="G17" s="36">
        <v>8</v>
      </c>
      <c r="H17" s="11" t="s">
        <v>79</v>
      </c>
      <c r="I17" s="11">
        <v>43101</v>
      </c>
      <c r="J17" s="11">
        <v>43465</v>
      </c>
      <c r="K17" s="29"/>
      <c r="L17" s="24"/>
      <c r="M17" s="47" t="s">
        <v>119</v>
      </c>
      <c r="N17" s="94"/>
      <c r="O17" s="96"/>
      <c r="P17" s="65"/>
      <c r="Q17" s="53"/>
      <c r="R17" s="53"/>
      <c r="S17" s="53"/>
      <c r="T17" s="53"/>
      <c r="U17" s="53"/>
      <c r="V17" s="53"/>
      <c r="W17" s="53"/>
      <c r="X17" s="53"/>
      <c r="Y17" s="53"/>
      <c r="Z17" s="54"/>
      <c r="AA17" s="54"/>
      <c r="AB17" s="66"/>
      <c r="AC17" s="61"/>
      <c r="AD17" s="76"/>
      <c r="AE17" s="77"/>
      <c r="AF17" s="77"/>
      <c r="AG17" s="77"/>
      <c r="AH17" s="77"/>
      <c r="AI17" s="12"/>
      <c r="AJ17" s="12"/>
      <c r="AK17" s="12"/>
      <c r="AL17" s="12"/>
      <c r="AM17" s="12"/>
      <c r="AN17" s="12"/>
      <c r="AO17" s="12"/>
      <c r="AP17" s="13"/>
      <c r="AR17" s="83" t="s">
        <v>148</v>
      </c>
    </row>
    <row r="18" spans="1:44" ht="25.5" x14ac:dyDescent="0.25">
      <c r="A18" s="104"/>
      <c r="B18" s="105"/>
      <c r="C18" s="106"/>
      <c r="D18" s="99"/>
      <c r="E18" s="41">
        <v>2</v>
      </c>
      <c r="F18" s="41"/>
      <c r="G18" s="36">
        <v>9</v>
      </c>
      <c r="H18" s="11" t="s">
        <v>80</v>
      </c>
      <c r="I18" s="11">
        <v>43101</v>
      </c>
      <c r="J18" s="11">
        <v>43465</v>
      </c>
      <c r="K18" s="29"/>
      <c r="L18" s="24"/>
      <c r="M18" s="47" t="s">
        <v>119</v>
      </c>
      <c r="N18" s="94"/>
      <c r="O18" s="96"/>
      <c r="P18" s="65"/>
      <c r="Q18" s="53"/>
      <c r="R18" s="53"/>
      <c r="S18" s="53"/>
      <c r="T18" s="53"/>
      <c r="U18" s="53"/>
      <c r="V18" s="53"/>
      <c r="W18" s="53"/>
      <c r="X18" s="53"/>
      <c r="Y18" s="53"/>
      <c r="Z18" s="54"/>
      <c r="AA18" s="54"/>
      <c r="AB18" s="66"/>
      <c r="AC18" s="61"/>
      <c r="AD18" s="76"/>
      <c r="AE18" s="77"/>
      <c r="AF18" s="77"/>
      <c r="AG18" s="77"/>
      <c r="AH18" s="77"/>
      <c r="AI18" s="12"/>
      <c r="AJ18" s="12"/>
      <c r="AK18" s="12"/>
      <c r="AL18" s="12"/>
      <c r="AM18" s="12"/>
      <c r="AN18" s="12"/>
      <c r="AO18" s="12"/>
      <c r="AP18" s="13"/>
      <c r="AR18" s="83"/>
    </row>
    <row r="19" spans="1:44" ht="25.5" x14ac:dyDescent="0.25">
      <c r="A19" s="104"/>
      <c r="B19" s="105"/>
      <c r="C19" s="106"/>
      <c r="D19" s="99"/>
      <c r="E19" s="42">
        <v>1</v>
      </c>
      <c r="F19" s="42"/>
      <c r="G19" s="36">
        <v>10</v>
      </c>
      <c r="H19" s="11" t="s">
        <v>121</v>
      </c>
      <c r="I19" s="11">
        <v>43101</v>
      </c>
      <c r="J19" s="11">
        <v>43465</v>
      </c>
      <c r="K19" s="29"/>
      <c r="L19" s="24"/>
      <c r="M19" s="48" t="s">
        <v>130</v>
      </c>
      <c r="N19" s="94"/>
      <c r="O19" s="96"/>
      <c r="P19" s="65"/>
      <c r="Q19" s="53"/>
      <c r="R19" s="55">
        <v>1</v>
      </c>
      <c r="S19" s="53"/>
      <c r="T19" s="53"/>
      <c r="U19" s="53"/>
      <c r="V19" s="53"/>
      <c r="W19" s="53"/>
      <c r="X19" s="53"/>
      <c r="Y19" s="53"/>
      <c r="Z19" s="54"/>
      <c r="AA19" s="54"/>
      <c r="AB19" s="66">
        <v>1</v>
      </c>
      <c r="AC19" s="61"/>
      <c r="AD19" s="76"/>
      <c r="AE19" s="77"/>
      <c r="AF19" s="77"/>
      <c r="AG19" s="77"/>
      <c r="AH19" s="77"/>
      <c r="AI19" s="12"/>
      <c r="AJ19" s="12"/>
      <c r="AK19" s="12"/>
      <c r="AL19" s="12"/>
      <c r="AM19" s="12"/>
      <c r="AN19" s="12"/>
      <c r="AO19" s="12"/>
      <c r="AP19" s="13"/>
      <c r="AR19" s="83" t="s">
        <v>158</v>
      </c>
    </row>
    <row r="20" spans="1:44" ht="38.25" x14ac:dyDescent="0.25">
      <c r="A20" s="104"/>
      <c r="B20" s="105"/>
      <c r="C20" s="106"/>
      <c r="D20" s="99"/>
      <c r="E20" s="41">
        <v>4</v>
      </c>
      <c r="F20" s="41"/>
      <c r="G20" s="36">
        <v>11</v>
      </c>
      <c r="H20" s="11" t="s">
        <v>81</v>
      </c>
      <c r="I20" s="11">
        <v>43132</v>
      </c>
      <c r="J20" s="11">
        <v>43394</v>
      </c>
      <c r="K20" s="29"/>
      <c r="L20" s="24"/>
      <c r="M20" s="48" t="s">
        <v>131</v>
      </c>
      <c r="N20" s="94"/>
      <c r="O20" s="96"/>
      <c r="P20" s="65"/>
      <c r="Q20" s="53"/>
      <c r="R20" s="53">
        <v>1</v>
      </c>
      <c r="S20" s="53"/>
      <c r="T20" s="53"/>
      <c r="U20" s="53"/>
      <c r="V20" s="53"/>
      <c r="W20" s="53"/>
      <c r="X20" s="53"/>
      <c r="Y20" s="53"/>
      <c r="Z20" s="54"/>
      <c r="AA20" s="54"/>
      <c r="AB20" s="66">
        <f>+SUM(P20:AA20)/4</f>
        <v>0.25</v>
      </c>
      <c r="AC20" s="61"/>
      <c r="AD20" s="76"/>
      <c r="AE20" s="77"/>
      <c r="AF20" s="77"/>
      <c r="AG20" s="77"/>
      <c r="AH20" s="77"/>
      <c r="AI20" s="12"/>
      <c r="AJ20" s="12"/>
      <c r="AK20" s="12"/>
      <c r="AL20" s="12"/>
      <c r="AM20" s="12"/>
      <c r="AN20" s="12"/>
      <c r="AO20" s="12"/>
      <c r="AP20" s="13"/>
      <c r="AR20" s="83" t="s">
        <v>159</v>
      </c>
    </row>
    <row r="21" spans="1:44" ht="38.25" x14ac:dyDescent="0.25">
      <c r="A21" s="104"/>
      <c r="B21" s="105"/>
      <c r="C21" s="106"/>
      <c r="D21" s="99"/>
      <c r="E21" s="41">
        <v>11</v>
      </c>
      <c r="F21" s="41"/>
      <c r="G21" s="36">
        <v>12</v>
      </c>
      <c r="H21" s="11" t="s">
        <v>82</v>
      </c>
      <c r="I21" s="11">
        <v>43132</v>
      </c>
      <c r="J21" s="11">
        <v>43465</v>
      </c>
      <c r="K21" s="29"/>
      <c r="L21" s="24"/>
      <c r="M21" s="48" t="s">
        <v>132</v>
      </c>
      <c r="N21" s="94"/>
      <c r="O21" s="96"/>
      <c r="P21" s="65">
        <v>1</v>
      </c>
      <c r="Q21" s="53">
        <v>1</v>
      </c>
      <c r="R21" s="53">
        <v>1</v>
      </c>
      <c r="S21" s="53"/>
      <c r="T21" s="53"/>
      <c r="U21" s="53"/>
      <c r="V21" s="53"/>
      <c r="W21" s="53"/>
      <c r="X21" s="53"/>
      <c r="Y21" s="53"/>
      <c r="Z21" s="54"/>
      <c r="AA21" s="54"/>
      <c r="AB21" s="66">
        <f>+SUM(P21:AA21)/11</f>
        <v>0.27272727272727271</v>
      </c>
      <c r="AC21" s="61"/>
      <c r="AD21" s="76"/>
      <c r="AE21" s="77"/>
      <c r="AF21" s="77"/>
      <c r="AG21" s="77"/>
      <c r="AH21" s="77"/>
      <c r="AI21" s="12"/>
      <c r="AJ21" s="12"/>
      <c r="AK21" s="12"/>
      <c r="AL21" s="12"/>
      <c r="AM21" s="12"/>
      <c r="AN21" s="12"/>
      <c r="AO21" s="12"/>
      <c r="AP21" s="13"/>
      <c r="AR21" s="83"/>
    </row>
    <row r="22" spans="1:44" ht="38.25" x14ac:dyDescent="0.25">
      <c r="A22" s="104"/>
      <c r="B22" s="105"/>
      <c r="C22" s="106"/>
      <c r="D22" s="99"/>
      <c r="E22" s="41">
        <v>2</v>
      </c>
      <c r="F22" s="41"/>
      <c r="G22" s="36">
        <v>13</v>
      </c>
      <c r="H22" s="11" t="s">
        <v>83</v>
      </c>
      <c r="I22" s="11">
        <v>43252</v>
      </c>
      <c r="J22" s="11">
        <v>43465</v>
      </c>
      <c r="K22" s="29"/>
      <c r="L22" s="24"/>
      <c r="M22" s="48" t="s">
        <v>132</v>
      </c>
      <c r="N22" s="94"/>
      <c r="O22" s="96"/>
      <c r="P22" s="65"/>
      <c r="Q22" s="53"/>
      <c r="R22" s="53"/>
      <c r="S22" s="53"/>
      <c r="T22" s="53"/>
      <c r="U22" s="53"/>
      <c r="V22" s="53"/>
      <c r="W22" s="53"/>
      <c r="X22" s="53"/>
      <c r="Y22" s="53"/>
      <c r="Z22" s="54"/>
      <c r="AA22" s="54"/>
      <c r="AB22" s="66"/>
      <c r="AC22" s="61"/>
      <c r="AD22" s="76"/>
      <c r="AE22" s="77"/>
      <c r="AF22" s="77"/>
      <c r="AG22" s="77"/>
      <c r="AH22" s="77"/>
      <c r="AI22" s="12"/>
      <c r="AJ22" s="12"/>
      <c r="AK22" s="12"/>
      <c r="AL22" s="12"/>
      <c r="AM22" s="12"/>
      <c r="AN22" s="12"/>
      <c r="AO22" s="12"/>
      <c r="AP22" s="13"/>
      <c r="AR22" s="83"/>
    </row>
    <row r="23" spans="1:44" ht="63.75" x14ac:dyDescent="0.25">
      <c r="A23" s="104"/>
      <c r="B23" s="105"/>
      <c r="C23" s="106"/>
      <c r="D23" s="99"/>
      <c r="E23" s="41">
        <v>2</v>
      </c>
      <c r="F23" s="41"/>
      <c r="G23" s="36">
        <v>14</v>
      </c>
      <c r="H23" s="11" t="s">
        <v>84</v>
      </c>
      <c r="I23" s="11">
        <v>43252</v>
      </c>
      <c r="J23" s="11">
        <v>43465</v>
      </c>
      <c r="K23" s="29"/>
      <c r="L23" s="24"/>
      <c r="M23" s="48" t="s">
        <v>132</v>
      </c>
      <c r="N23" s="94"/>
      <c r="O23" s="96"/>
      <c r="P23" s="65"/>
      <c r="Q23" s="53"/>
      <c r="R23" s="53"/>
      <c r="S23" s="53"/>
      <c r="T23" s="53"/>
      <c r="U23" s="53"/>
      <c r="V23" s="53"/>
      <c r="W23" s="53"/>
      <c r="X23" s="53"/>
      <c r="Y23" s="53"/>
      <c r="Z23" s="54"/>
      <c r="AA23" s="54"/>
      <c r="AB23" s="66"/>
      <c r="AC23" s="61"/>
      <c r="AD23" s="76"/>
      <c r="AE23" s="77"/>
      <c r="AF23" s="77"/>
      <c r="AG23" s="77"/>
      <c r="AH23" s="77"/>
      <c r="AI23" s="12"/>
      <c r="AJ23" s="12"/>
      <c r="AK23" s="12"/>
      <c r="AL23" s="12"/>
      <c r="AM23" s="12"/>
      <c r="AN23" s="12"/>
      <c r="AO23" s="12"/>
      <c r="AP23" s="13"/>
      <c r="AR23" s="83"/>
    </row>
    <row r="24" spans="1:44" ht="25.5" x14ac:dyDescent="0.25">
      <c r="A24" s="104"/>
      <c r="B24" s="105"/>
      <c r="C24" s="113"/>
      <c r="D24" s="99"/>
      <c r="E24" s="41">
        <v>1</v>
      </c>
      <c r="F24" s="41"/>
      <c r="G24" s="36">
        <v>15</v>
      </c>
      <c r="H24" s="11" t="s">
        <v>85</v>
      </c>
      <c r="I24" s="11">
        <v>43344</v>
      </c>
      <c r="J24" s="11">
        <v>43373</v>
      </c>
      <c r="K24" s="29"/>
      <c r="L24" s="24"/>
      <c r="M24" s="48" t="s">
        <v>132</v>
      </c>
      <c r="N24" s="94"/>
      <c r="O24" s="96"/>
      <c r="P24" s="65"/>
      <c r="Q24" s="53"/>
      <c r="R24" s="55"/>
      <c r="S24" s="53"/>
      <c r="T24" s="53"/>
      <c r="U24" s="53"/>
      <c r="V24" s="53"/>
      <c r="W24" s="53"/>
      <c r="X24" s="53"/>
      <c r="Y24" s="53"/>
      <c r="Z24" s="54"/>
      <c r="AA24" s="54"/>
      <c r="AB24" s="66"/>
      <c r="AC24" s="61"/>
      <c r="AD24" s="76"/>
      <c r="AE24" s="77"/>
      <c r="AF24" s="77"/>
      <c r="AG24" s="77"/>
      <c r="AH24" s="77"/>
      <c r="AI24" s="12"/>
      <c r="AJ24" s="12"/>
      <c r="AK24" s="12"/>
      <c r="AL24" s="12"/>
      <c r="AM24" s="12"/>
      <c r="AN24" s="12"/>
      <c r="AO24" s="12"/>
      <c r="AP24" s="13"/>
      <c r="AR24" s="83"/>
    </row>
    <row r="25" spans="1:44" ht="102" x14ac:dyDescent="0.25">
      <c r="A25" s="103">
        <v>3</v>
      </c>
      <c r="B25" s="89" t="s">
        <v>59</v>
      </c>
      <c r="C25" s="92" t="str">
        <f>+VLOOKUP($B25,Listas!$A$12:$B$18,2,FALSE)</f>
        <v>Políticas de buen gobierno definidas e implementadas</v>
      </c>
      <c r="D25" s="99"/>
      <c r="E25" s="42">
        <v>1</v>
      </c>
      <c r="F25" s="42"/>
      <c r="G25" s="36">
        <v>16</v>
      </c>
      <c r="H25" s="11" t="s">
        <v>86</v>
      </c>
      <c r="I25" s="11">
        <v>43101</v>
      </c>
      <c r="J25" s="11">
        <v>43465</v>
      </c>
      <c r="K25" s="29"/>
      <c r="L25" s="24"/>
      <c r="M25" s="48" t="s">
        <v>142</v>
      </c>
      <c r="N25" s="94"/>
      <c r="O25" s="96" t="s">
        <v>33</v>
      </c>
      <c r="P25" s="68">
        <v>1</v>
      </c>
      <c r="Q25" s="55">
        <v>1</v>
      </c>
      <c r="R25" s="55">
        <v>1</v>
      </c>
      <c r="S25" s="53"/>
      <c r="T25" s="53"/>
      <c r="U25" s="53"/>
      <c r="V25" s="53"/>
      <c r="W25" s="53"/>
      <c r="X25" s="53"/>
      <c r="Y25" s="53"/>
      <c r="Z25" s="53"/>
      <c r="AA25" s="54"/>
      <c r="AB25" s="66">
        <v>1</v>
      </c>
      <c r="AC25" s="61"/>
      <c r="AD25" s="76"/>
      <c r="AE25" s="77"/>
      <c r="AF25" s="77"/>
      <c r="AG25" s="77"/>
      <c r="AH25" s="77"/>
      <c r="AI25" s="12"/>
      <c r="AJ25" s="12"/>
      <c r="AK25" s="12"/>
      <c r="AL25" s="12"/>
      <c r="AM25" s="12"/>
      <c r="AN25" s="12"/>
      <c r="AO25" s="12"/>
      <c r="AP25" s="13"/>
      <c r="AR25" s="83" t="s">
        <v>153</v>
      </c>
    </row>
    <row r="26" spans="1:44" ht="89.25" x14ac:dyDescent="0.25">
      <c r="A26" s="104"/>
      <c r="B26" s="105"/>
      <c r="C26" s="106"/>
      <c r="D26" s="99"/>
      <c r="E26" s="42">
        <v>1</v>
      </c>
      <c r="F26" s="42"/>
      <c r="G26" s="36">
        <v>17</v>
      </c>
      <c r="H26" s="11" t="s">
        <v>87</v>
      </c>
      <c r="I26" s="11">
        <v>43282</v>
      </c>
      <c r="J26" s="11">
        <v>43465</v>
      </c>
      <c r="K26" s="29"/>
      <c r="L26" s="24"/>
      <c r="M26" s="48" t="s">
        <v>130</v>
      </c>
      <c r="N26" s="94"/>
      <c r="O26" s="96"/>
      <c r="P26" s="65"/>
      <c r="Q26" s="53"/>
      <c r="R26" s="53"/>
      <c r="S26" s="53"/>
      <c r="T26" s="53"/>
      <c r="U26" s="53"/>
      <c r="V26" s="53"/>
      <c r="W26" s="53"/>
      <c r="X26" s="53"/>
      <c r="Y26" s="53"/>
      <c r="Z26" s="53"/>
      <c r="AA26" s="54"/>
      <c r="AB26" s="66"/>
      <c r="AC26" s="61"/>
      <c r="AD26" s="76"/>
      <c r="AE26" s="77"/>
      <c r="AF26" s="77"/>
      <c r="AG26" s="77"/>
      <c r="AH26" s="77"/>
      <c r="AI26" s="12"/>
      <c r="AJ26" s="12"/>
      <c r="AK26" s="12"/>
      <c r="AL26" s="12"/>
      <c r="AM26" s="12"/>
      <c r="AN26" s="12"/>
      <c r="AO26" s="12"/>
      <c r="AP26" s="13"/>
      <c r="AR26" s="83" t="s">
        <v>148</v>
      </c>
    </row>
    <row r="27" spans="1:44" ht="38.25" x14ac:dyDescent="0.25">
      <c r="A27" s="103">
        <v>4</v>
      </c>
      <c r="B27" s="89" t="s">
        <v>59</v>
      </c>
      <c r="C27" s="92" t="str">
        <f>+VLOOKUP($B27,Listas!$A$12:$B$18,2,FALSE)</f>
        <v>Políticas de buen gobierno definidas e implementadas</v>
      </c>
      <c r="D27" s="99"/>
      <c r="E27" s="42">
        <v>1</v>
      </c>
      <c r="F27" s="42"/>
      <c r="G27" s="36">
        <v>18</v>
      </c>
      <c r="H27" s="11" t="s">
        <v>122</v>
      </c>
      <c r="I27" s="11">
        <v>43160</v>
      </c>
      <c r="J27" s="11">
        <v>43465</v>
      </c>
      <c r="K27" s="28"/>
      <c r="L27" s="24"/>
      <c r="M27" s="48" t="s">
        <v>130</v>
      </c>
      <c r="N27" s="94"/>
      <c r="O27" s="96" t="s">
        <v>33</v>
      </c>
      <c r="P27" s="69"/>
      <c r="Q27" s="53"/>
      <c r="R27" s="53"/>
      <c r="S27" s="53"/>
      <c r="T27" s="53"/>
      <c r="U27" s="53"/>
      <c r="V27" s="53"/>
      <c r="W27" s="53"/>
      <c r="X27" s="53"/>
      <c r="Y27" s="53"/>
      <c r="Z27" s="53"/>
      <c r="AA27" s="53"/>
      <c r="AB27" s="66"/>
      <c r="AC27" s="61"/>
      <c r="AD27" s="76"/>
      <c r="AE27" s="77"/>
      <c r="AF27" s="77"/>
      <c r="AG27" s="77"/>
      <c r="AH27" s="77"/>
      <c r="AI27" s="12"/>
      <c r="AJ27" s="12"/>
      <c r="AK27" s="12"/>
      <c r="AL27" s="12"/>
      <c r="AM27" s="12"/>
      <c r="AN27" s="12"/>
      <c r="AO27" s="12"/>
      <c r="AP27" s="13"/>
      <c r="AR27" s="83" t="s">
        <v>148</v>
      </c>
    </row>
    <row r="28" spans="1:44" ht="76.5" x14ac:dyDescent="0.25">
      <c r="A28" s="104"/>
      <c r="B28" s="105"/>
      <c r="C28" s="106"/>
      <c r="D28" s="99"/>
      <c r="E28" s="41">
        <v>1</v>
      </c>
      <c r="F28" s="41"/>
      <c r="G28" s="36">
        <v>19</v>
      </c>
      <c r="H28" s="11" t="s">
        <v>88</v>
      </c>
      <c r="I28" s="11">
        <v>43282</v>
      </c>
      <c r="J28" s="11">
        <v>43311</v>
      </c>
      <c r="K28" s="28"/>
      <c r="L28" s="24"/>
      <c r="M28" s="48" t="s">
        <v>132</v>
      </c>
      <c r="N28" s="94"/>
      <c r="O28" s="96"/>
      <c r="P28" s="69"/>
      <c r="Q28" s="53"/>
      <c r="R28" s="53"/>
      <c r="S28" s="53"/>
      <c r="T28" s="53"/>
      <c r="U28" s="53"/>
      <c r="V28" s="53"/>
      <c r="W28" s="53"/>
      <c r="X28" s="53"/>
      <c r="Y28" s="53"/>
      <c r="Z28" s="53"/>
      <c r="AA28" s="53"/>
      <c r="AB28" s="66"/>
      <c r="AC28" s="61"/>
      <c r="AD28" s="76"/>
      <c r="AE28" s="77"/>
      <c r="AF28" s="77"/>
      <c r="AG28" s="77"/>
      <c r="AH28" s="77"/>
      <c r="AI28" s="12"/>
      <c r="AJ28" s="12"/>
      <c r="AK28" s="12"/>
      <c r="AL28" s="12"/>
      <c r="AM28" s="12"/>
      <c r="AN28" s="12"/>
      <c r="AO28" s="12"/>
      <c r="AP28" s="13"/>
      <c r="AR28" s="83"/>
    </row>
    <row r="29" spans="1:44" ht="38.25" x14ac:dyDescent="0.25">
      <c r="A29" s="104"/>
      <c r="B29" s="105"/>
      <c r="C29" s="106"/>
      <c r="D29" s="99"/>
      <c r="E29" s="41">
        <v>1</v>
      </c>
      <c r="F29" s="41"/>
      <c r="G29" s="36">
        <v>20</v>
      </c>
      <c r="H29" s="11" t="s">
        <v>89</v>
      </c>
      <c r="I29" s="11">
        <v>43344</v>
      </c>
      <c r="J29" s="11">
        <v>43373</v>
      </c>
      <c r="K29" s="28"/>
      <c r="L29" s="24"/>
      <c r="M29" s="48" t="s">
        <v>132</v>
      </c>
      <c r="N29" s="94"/>
      <c r="O29" s="96"/>
      <c r="P29" s="69"/>
      <c r="Q29" s="53"/>
      <c r="R29" s="53"/>
      <c r="S29" s="53"/>
      <c r="T29" s="53"/>
      <c r="U29" s="53"/>
      <c r="V29" s="53"/>
      <c r="W29" s="53"/>
      <c r="X29" s="53"/>
      <c r="Y29" s="53"/>
      <c r="Z29" s="53"/>
      <c r="AA29" s="53"/>
      <c r="AB29" s="66"/>
      <c r="AC29" s="61"/>
      <c r="AD29" s="76"/>
      <c r="AE29" s="77"/>
      <c r="AF29" s="77"/>
      <c r="AG29" s="77"/>
      <c r="AH29" s="77"/>
      <c r="AI29" s="12"/>
      <c r="AJ29" s="12"/>
      <c r="AK29" s="12"/>
      <c r="AL29" s="12"/>
      <c r="AM29" s="12"/>
      <c r="AN29" s="12"/>
      <c r="AO29" s="12"/>
      <c r="AP29" s="13"/>
      <c r="AR29" s="83"/>
    </row>
    <row r="30" spans="1:44" ht="18" x14ac:dyDescent="0.25">
      <c r="A30" s="87">
        <v>5</v>
      </c>
      <c r="B30" s="88" t="s">
        <v>59</v>
      </c>
      <c r="C30" s="91" t="str">
        <f>+VLOOKUP($B30,Listas!$A$12:$B$18,2,FALSE)</f>
        <v>Políticas de buen gobierno definidas e implementadas</v>
      </c>
      <c r="D30" s="99"/>
      <c r="E30" s="41">
        <v>6</v>
      </c>
      <c r="F30" s="41"/>
      <c r="G30" s="36">
        <v>21</v>
      </c>
      <c r="H30" s="11" t="s">
        <v>90</v>
      </c>
      <c r="I30" s="16">
        <v>43160</v>
      </c>
      <c r="J30" s="11">
        <v>43465</v>
      </c>
      <c r="K30" s="28"/>
      <c r="L30" s="24"/>
      <c r="M30" s="48" t="s">
        <v>137</v>
      </c>
      <c r="N30" s="94"/>
      <c r="O30" s="14"/>
      <c r="P30" s="65"/>
      <c r="Q30" s="53">
        <v>1</v>
      </c>
      <c r="R30" s="53"/>
      <c r="S30" s="53"/>
      <c r="T30" s="53"/>
      <c r="U30" s="53"/>
      <c r="V30" s="53"/>
      <c r="W30" s="53"/>
      <c r="X30" s="53"/>
      <c r="Y30" s="53"/>
      <c r="Z30" s="53"/>
      <c r="AA30" s="53"/>
      <c r="AB30" s="66">
        <f>+SUM(P30:AA30)/6</f>
        <v>0.16666666666666666</v>
      </c>
      <c r="AC30" s="61"/>
      <c r="AD30" s="76"/>
      <c r="AE30" s="77"/>
      <c r="AF30" s="77"/>
      <c r="AG30" s="77"/>
      <c r="AH30" s="77"/>
      <c r="AI30" s="12"/>
      <c r="AJ30" s="12"/>
      <c r="AK30" s="12"/>
      <c r="AL30" s="12"/>
      <c r="AM30" s="12"/>
      <c r="AN30" s="12"/>
      <c r="AO30" s="12"/>
      <c r="AP30" s="13"/>
      <c r="AR30" s="83"/>
    </row>
    <row r="31" spans="1:44" ht="114.75" x14ac:dyDescent="0.25">
      <c r="A31" s="87"/>
      <c r="B31" s="88"/>
      <c r="C31" s="91"/>
      <c r="D31" s="99"/>
      <c r="E31" s="41">
        <v>3</v>
      </c>
      <c r="F31" s="41"/>
      <c r="G31" s="36">
        <v>22</v>
      </c>
      <c r="H31" s="11" t="s">
        <v>123</v>
      </c>
      <c r="I31" s="16">
        <v>43160</v>
      </c>
      <c r="J31" s="11">
        <v>43465</v>
      </c>
      <c r="K31" s="28"/>
      <c r="L31" s="24"/>
      <c r="M31" s="48" t="s">
        <v>132</v>
      </c>
      <c r="N31" s="94"/>
      <c r="O31" s="14"/>
      <c r="P31" s="65"/>
      <c r="Q31" s="53"/>
      <c r="R31" s="53"/>
      <c r="S31" s="53"/>
      <c r="T31" s="53"/>
      <c r="U31" s="53"/>
      <c r="V31" s="53"/>
      <c r="W31" s="53"/>
      <c r="X31" s="53"/>
      <c r="Y31" s="53"/>
      <c r="Z31" s="53"/>
      <c r="AA31" s="53"/>
      <c r="AB31" s="66"/>
      <c r="AC31" s="61"/>
      <c r="AD31" s="76"/>
      <c r="AE31" s="77"/>
      <c r="AF31" s="77"/>
      <c r="AG31" s="77"/>
      <c r="AH31" s="77"/>
      <c r="AI31" s="12"/>
      <c r="AJ31" s="12"/>
      <c r="AK31" s="12"/>
      <c r="AL31" s="12"/>
      <c r="AM31" s="12"/>
      <c r="AN31" s="12"/>
      <c r="AO31" s="12"/>
      <c r="AP31" s="13"/>
      <c r="AR31" s="83" t="s">
        <v>162</v>
      </c>
    </row>
    <row r="32" spans="1:44" ht="25.5" x14ac:dyDescent="0.25">
      <c r="A32" s="87"/>
      <c r="B32" s="88"/>
      <c r="C32" s="91"/>
      <c r="D32" s="99"/>
      <c r="E32" s="41">
        <v>2</v>
      </c>
      <c r="F32" s="41"/>
      <c r="G32" s="36">
        <v>23</v>
      </c>
      <c r="H32" s="11" t="s">
        <v>91</v>
      </c>
      <c r="I32" s="16">
        <v>43160</v>
      </c>
      <c r="J32" s="11">
        <v>43465</v>
      </c>
      <c r="K32" s="28"/>
      <c r="L32" s="24"/>
      <c r="M32" s="48" t="s">
        <v>132</v>
      </c>
      <c r="N32" s="94"/>
      <c r="O32" s="14" t="s">
        <v>35</v>
      </c>
      <c r="P32" s="65"/>
      <c r="Q32" s="53"/>
      <c r="R32" s="53">
        <v>1</v>
      </c>
      <c r="S32" s="53"/>
      <c r="T32" s="53"/>
      <c r="U32" s="53"/>
      <c r="V32" s="53"/>
      <c r="W32" s="53"/>
      <c r="X32" s="53"/>
      <c r="Y32" s="53"/>
      <c r="Z32" s="53"/>
      <c r="AA32" s="53"/>
      <c r="AB32" s="66">
        <f>+SUM(P32:AA32)/2</f>
        <v>0.5</v>
      </c>
      <c r="AC32" s="61"/>
      <c r="AD32" s="76"/>
      <c r="AE32" s="77"/>
      <c r="AF32" s="77"/>
      <c r="AG32" s="77"/>
      <c r="AH32" s="77"/>
      <c r="AI32" s="12"/>
      <c r="AJ32" s="12"/>
      <c r="AK32" s="12"/>
      <c r="AL32" s="12"/>
      <c r="AM32" s="12"/>
      <c r="AN32" s="12"/>
      <c r="AO32" s="12"/>
      <c r="AP32" s="13"/>
      <c r="AR32" s="83" t="s">
        <v>156</v>
      </c>
    </row>
    <row r="33" spans="1:44" ht="38.25" x14ac:dyDescent="0.25">
      <c r="A33" s="87"/>
      <c r="B33" s="88"/>
      <c r="C33" s="91"/>
      <c r="D33" s="99"/>
      <c r="E33" s="41">
        <v>2</v>
      </c>
      <c r="F33" s="41"/>
      <c r="G33" s="36">
        <v>24</v>
      </c>
      <c r="H33" s="11" t="s">
        <v>92</v>
      </c>
      <c r="I33" s="16">
        <v>43160</v>
      </c>
      <c r="J33" s="11">
        <v>43465</v>
      </c>
      <c r="K33" s="28"/>
      <c r="L33" s="24"/>
      <c r="M33" s="48" t="s">
        <v>132</v>
      </c>
      <c r="N33" s="94"/>
      <c r="O33" s="14"/>
      <c r="P33" s="65"/>
      <c r="Q33" s="53"/>
      <c r="R33" s="53"/>
      <c r="S33" s="53"/>
      <c r="T33" s="53"/>
      <c r="U33" s="53"/>
      <c r="V33" s="53"/>
      <c r="W33" s="53"/>
      <c r="X33" s="53"/>
      <c r="Y33" s="53"/>
      <c r="Z33" s="53"/>
      <c r="AA33" s="53"/>
      <c r="AB33" s="66"/>
      <c r="AC33" s="61"/>
      <c r="AD33" s="76"/>
      <c r="AE33" s="77"/>
      <c r="AF33" s="77"/>
      <c r="AG33" s="77"/>
      <c r="AH33" s="77"/>
      <c r="AI33" s="12"/>
      <c r="AJ33" s="12"/>
      <c r="AK33" s="12"/>
      <c r="AL33" s="12"/>
      <c r="AM33" s="12"/>
      <c r="AN33" s="12"/>
      <c r="AO33" s="12"/>
      <c r="AP33" s="13"/>
      <c r="AR33" s="83" t="s">
        <v>157</v>
      </c>
    </row>
    <row r="34" spans="1:44" ht="63.75" x14ac:dyDescent="0.25">
      <c r="A34" s="87"/>
      <c r="B34" s="88"/>
      <c r="C34" s="91"/>
      <c r="D34" s="99"/>
      <c r="E34" s="41">
        <v>3</v>
      </c>
      <c r="F34" s="41"/>
      <c r="G34" s="36">
        <v>25</v>
      </c>
      <c r="H34" s="11" t="s">
        <v>93</v>
      </c>
      <c r="I34" s="11">
        <v>43101</v>
      </c>
      <c r="J34" s="11">
        <v>43404</v>
      </c>
      <c r="K34" s="28"/>
      <c r="L34" s="24"/>
      <c r="M34" s="48" t="s">
        <v>132</v>
      </c>
      <c r="N34" s="94"/>
      <c r="O34" s="14" t="s">
        <v>35</v>
      </c>
      <c r="P34" s="65">
        <v>1</v>
      </c>
      <c r="Q34" s="53"/>
      <c r="R34" s="53"/>
      <c r="S34" s="53"/>
      <c r="T34" s="53"/>
      <c r="U34" s="53"/>
      <c r="V34" s="53"/>
      <c r="W34" s="53"/>
      <c r="X34" s="53"/>
      <c r="Y34" s="53"/>
      <c r="Z34" s="53"/>
      <c r="AA34" s="53"/>
      <c r="AB34" s="66">
        <f>+SUM(P34:AA34)/3</f>
        <v>0.33333333333333331</v>
      </c>
      <c r="AC34" s="61"/>
      <c r="AD34" s="76"/>
      <c r="AE34" s="77"/>
      <c r="AF34" s="77"/>
      <c r="AG34" s="77"/>
      <c r="AH34" s="77"/>
      <c r="AI34" s="12"/>
      <c r="AJ34" s="12"/>
      <c r="AK34" s="12"/>
      <c r="AL34" s="12"/>
      <c r="AM34" s="12"/>
      <c r="AN34" s="12"/>
      <c r="AO34" s="12"/>
      <c r="AP34" s="13"/>
      <c r="AR34" s="83" t="s">
        <v>156</v>
      </c>
    </row>
    <row r="35" spans="1:44" ht="25.5" x14ac:dyDescent="0.25">
      <c r="A35" s="87"/>
      <c r="B35" s="88"/>
      <c r="C35" s="91"/>
      <c r="D35" s="99"/>
      <c r="E35" s="41">
        <v>4</v>
      </c>
      <c r="F35" s="41"/>
      <c r="G35" s="36">
        <v>26</v>
      </c>
      <c r="H35" s="11" t="s">
        <v>94</v>
      </c>
      <c r="I35" s="16">
        <v>43160</v>
      </c>
      <c r="J35" s="11">
        <v>43465</v>
      </c>
      <c r="K35" s="28"/>
      <c r="L35" s="24"/>
      <c r="M35" s="48" t="s">
        <v>132</v>
      </c>
      <c r="N35" s="94"/>
      <c r="O35" s="14"/>
      <c r="P35" s="65"/>
      <c r="Q35" s="53"/>
      <c r="R35" s="53">
        <v>1</v>
      </c>
      <c r="S35" s="53"/>
      <c r="T35" s="53"/>
      <c r="U35" s="53"/>
      <c r="V35" s="53"/>
      <c r="W35" s="53"/>
      <c r="X35" s="53"/>
      <c r="Y35" s="53"/>
      <c r="Z35" s="53"/>
      <c r="AA35" s="53"/>
      <c r="AB35" s="66">
        <f>+SUM(P35:AA35)/4</f>
        <v>0.25</v>
      </c>
      <c r="AC35" s="61"/>
      <c r="AD35" s="76"/>
      <c r="AE35" s="77"/>
      <c r="AF35" s="77"/>
      <c r="AG35" s="77"/>
      <c r="AH35" s="77"/>
      <c r="AI35" s="12"/>
      <c r="AJ35" s="12"/>
      <c r="AK35" s="12"/>
      <c r="AL35" s="12"/>
      <c r="AM35" s="12"/>
      <c r="AN35" s="12"/>
      <c r="AO35" s="12"/>
      <c r="AP35" s="13"/>
      <c r="AR35" s="83" t="s">
        <v>156</v>
      </c>
    </row>
    <row r="36" spans="1:44" ht="25.5" x14ac:dyDescent="0.25">
      <c r="A36" s="87"/>
      <c r="B36" s="88"/>
      <c r="C36" s="91"/>
      <c r="D36" s="99"/>
      <c r="E36" s="41">
        <v>1</v>
      </c>
      <c r="F36" s="41"/>
      <c r="G36" s="36">
        <v>27</v>
      </c>
      <c r="H36" s="11" t="s">
        <v>124</v>
      </c>
      <c r="I36" s="11">
        <v>43101</v>
      </c>
      <c r="J36" s="16">
        <v>43159</v>
      </c>
      <c r="K36" s="28"/>
      <c r="L36" s="24"/>
      <c r="M36" s="48" t="s">
        <v>132</v>
      </c>
      <c r="N36" s="94"/>
      <c r="O36" s="14" t="s">
        <v>35</v>
      </c>
      <c r="P36" s="65"/>
      <c r="Q36" s="53">
        <v>1</v>
      </c>
      <c r="R36" s="53"/>
      <c r="S36" s="53"/>
      <c r="T36" s="53"/>
      <c r="U36" s="53"/>
      <c r="V36" s="53"/>
      <c r="W36" s="53"/>
      <c r="X36" s="53"/>
      <c r="Y36" s="53"/>
      <c r="Z36" s="53"/>
      <c r="AA36" s="53"/>
      <c r="AB36" s="66">
        <f>+SUM(P36:AA36)/1</f>
        <v>1</v>
      </c>
      <c r="AC36" s="61"/>
      <c r="AD36" s="76"/>
      <c r="AE36" s="77"/>
      <c r="AF36" s="77"/>
      <c r="AG36" s="77"/>
      <c r="AH36" s="77"/>
      <c r="AI36" s="12"/>
      <c r="AJ36" s="12"/>
      <c r="AK36" s="12"/>
      <c r="AL36" s="12"/>
      <c r="AM36" s="12"/>
      <c r="AN36" s="12"/>
      <c r="AO36" s="12"/>
      <c r="AP36" s="13"/>
      <c r="AR36" s="83"/>
    </row>
    <row r="37" spans="1:44" ht="38.25" x14ac:dyDescent="0.25">
      <c r="A37" s="87"/>
      <c r="B37" s="88"/>
      <c r="C37" s="91"/>
      <c r="D37" s="99"/>
      <c r="E37" s="41">
        <v>1</v>
      </c>
      <c r="F37" s="41"/>
      <c r="G37" s="36">
        <v>28</v>
      </c>
      <c r="H37" s="11" t="s">
        <v>95</v>
      </c>
      <c r="I37" s="16">
        <v>43282</v>
      </c>
      <c r="J37" s="11">
        <v>43343</v>
      </c>
      <c r="K37" s="28"/>
      <c r="L37" s="24"/>
      <c r="M37" s="48" t="s">
        <v>132</v>
      </c>
      <c r="N37" s="94"/>
      <c r="O37" s="14"/>
      <c r="P37" s="65"/>
      <c r="Q37" s="53"/>
      <c r="R37" s="53"/>
      <c r="S37" s="53"/>
      <c r="T37" s="53"/>
      <c r="U37" s="53"/>
      <c r="V37" s="53"/>
      <c r="W37" s="53"/>
      <c r="X37" s="53"/>
      <c r="Y37" s="53"/>
      <c r="Z37" s="53"/>
      <c r="AA37" s="53"/>
      <c r="AB37" s="66"/>
      <c r="AC37" s="61"/>
      <c r="AD37" s="76"/>
      <c r="AE37" s="77"/>
      <c r="AF37" s="77"/>
      <c r="AG37" s="77"/>
      <c r="AH37" s="77"/>
      <c r="AI37" s="12"/>
      <c r="AJ37" s="12"/>
      <c r="AK37" s="12"/>
      <c r="AL37" s="12"/>
      <c r="AM37" s="12"/>
      <c r="AN37" s="12"/>
      <c r="AO37" s="12"/>
      <c r="AP37" s="13"/>
      <c r="AR37" s="83"/>
    </row>
    <row r="38" spans="1:44" ht="38.25" x14ac:dyDescent="0.25">
      <c r="A38" s="87"/>
      <c r="B38" s="88"/>
      <c r="C38" s="91"/>
      <c r="D38" s="99"/>
      <c r="E38" s="41">
        <v>1</v>
      </c>
      <c r="F38" s="41"/>
      <c r="G38" s="36">
        <v>29</v>
      </c>
      <c r="H38" s="11" t="s">
        <v>96</v>
      </c>
      <c r="I38" s="16">
        <v>43221</v>
      </c>
      <c r="J38" s="16">
        <v>43251</v>
      </c>
      <c r="K38" s="28"/>
      <c r="L38" s="24"/>
      <c r="M38" s="48" t="s">
        <v>132</v>
      </c>
      <c r="N38" s="94"/>
      <c r="O38" s="14"/>
      <c r="P38" s="65"/>
      <c r="Q38" s="53"/>
      <c r="R38" s="53"/>
      <c r="S38" s="53"/>
      <c r="T38" s="53"/>
      <c r="U38" s="53"/>
      <c r="V38" s="53"/>
      <c r="W38" s="53"/>
      <c r="X38" s="53"/>
      <c r="Y38" s="53"/>
      <c r="Z38" s="53"/>
      <c r="AA38" s="53"/>
      <c r="AB38" s="66"/>
      <c r="AC38" s="61"/>
      <c r="AD38" s="76"/>
      <c r="AE38" s="77"/>
      <c r="AF38" s="77"/>
      <c r="AG38" s="77"/>
      <c r="AH38" s="77"/>
      <c r="AI38" s="12"/>
      <c r="AJ38" s="12"/>
      <c r="AK38" s="12"/>
      <c r="AL38" s="12"/>
      <c r="AM38" s="12"/>
      <c r="AN38" s="12"/>
      <c r="AO38" s="12"/>
      <c r="AP38" s="13"/>
      <c r="AR38" s="83"/>
    </row>
    <row r="39" spans="1:44" ht="25.5" x14ac:dyDescent="0.25">
      <c r="A39" s="87"/>
      <c r="B39" s="88"/>
      <c r="C39" s="91"/>
      <c r="D39" s="99"/>
      <c r="E39" s="41">
        <v>1</v>
      </c>
      <c r="F39" s="41"/>
      <c r="G39" s="36">
        <v>30</v>
      </c>
      <c r="H39" s="11" t="s">
        <v>97</v>
      </c>
      <c r="I39" s="16">
        <v>43252</v>
      </c>
      <c r="J39" s="16">
        <v>43312</v>
      </c>
      <c r="K39" s="28"/>
      <c r="L39" s="24"/>
      <c r="M39" s="48" t="s">
        <v>132</v>
      </c>
      <c r="N39" s="94"/>
      <c r="O39" s="14"/>
      <c r="P39" s="65"/>
      <c r="Q39" s="53"/>
      <c r="R39" s="53"/>
      <c r="S39" s="53"/>
      <c r="T39" s="53"/>
      <c r="U39" s="53"/>
      <c r="V39" s="53"/>
      <c r="W39" s="53"/>
      <c r="X39" s="53"/>
      <c r="Y39" s="53"/>
      <c r="Z39" s="53"/>
      <c r="AA39" s="53"/>
      <c r="AB39" s="66"/>
      <c r="AC39" s="61"/>
      <c r="AD39" s="76"/>
      <c r="AE39" s="77"/>
      <c r="AF39" s="77"/>
      <c r="AG39" s="77"/>
      <c r="AH39" s="77"/>
      <c r="AI39" s="12"/>
      <c r="AJ39" s="12"/>
      <c r="AK39" s="12"/>
      <c r="AL39" s="12"/>
      <c r="AM39" s="12"/>
      <c r="AN39" s="12"/>
      <c r="AO39" s="12"/>
      <c r="AP39" s="13"/>
      <c r="AR39" s="83"/>
    </row>
    <row r="40" spans="1:44" ht="38.25" x14ac:dyDescent="0.25">
      <c r="A40" s="87"/>
      <c r="B40" s="88"/>
      <c r="C40" s="91"/>
      <c r="D40" s="99"/>
      <c r="E40" s="41">
        <v>2</v>
      </c>
      <c r="F40" s="41"/>
      <c r="G40" s="36">
        <v>31</v>
      </c>
      <c r="H40" s="11" t="s">
        <v>98</v>
      </c>
      <c r="I40" s="16">
        <v>43221</v>
      </c>
      <c r="J40" s="11">
        <v>43465</v>
      </c>
      <c r="K40" s="28"/>
      <c r="L40" s="24"/>
      <c r="M40" s="48" t="s">
        <v>132</v>
      </c>
      <c r="N40" s="94"/>
      <c r="O40" s="14"/>
      <c r="P40" s="65"/>
      <c r="Q40" s="53"/>
      <c r="R40" s="53"/>
      <c r="S40" s="53"/>
      <c r="T40" s="53"/>
      <c r="U40" s="53"/>
      <c r="V40" s="53"/>
      <c r="W40" s="53"/>
      <c r="X40" s="53"/>
      <c r="Y40" s="53"/>
      <c r="Z40" s="53"/>
      <c r="AA40" s="53"/>
      <c r="AB40" s="66"/>
      <c r="AC40" s="61"/>
      <c r="AD40" s="76"/>
      <c r="AE40" s="77"/>
      <c r="AF40" s="77"/>
      <c r="AG40" s="77"/>
      <c r="AH40" s="77"/>
      <c r="AI40" s="12"/>
      <c r="AJ40" s="12"/>
      <c r="AK40" s="12"/>
      <c r="AL40" s="12"/>
      <c r="AM40" s="12"/>
      <c r="AN40" s="12"/>
      <c r="AO40" s="12"/>
      <c r="AP40" s="13"/>
      <c r="AR40" s="83"/>
    </row>
    <row r="41" spans="1:44" ht="38.25" x14ac:dyDescent="0.25">
      <c r="A41" s="87"/>
      <c r="B41" s="88"/>
      <c r="C41" s="91"/>
      <c r="D41" s="99"/>
      <c r="E41" s="41">
        <v>1</v>
      </c>
      <c r="F41" s="41"/>
      <c r="G41" s="36">
        <v>32</v>
      </c>
      <c r="H41" s="11" t="s">
        <v>99</v>
      </c>
      <c r="I41" s="16">
        <v>43313</v>
      </c>
      <c r="J41" s="16">
        <v>43343</v>
      </c>
      <c r="K41" s="28"/>
      <c r="L41" s="24"/>
      <c r="M41" s="48" t="s">
        <v>132</v>
      </c>
      <c r="N41" s="94"/>
      <c r="O41" s="14"/>
      <c r="P41" s="65"/>
      <c r="Q41" s="53"/>
      <c r="R41" s="53"/>
      <c r="S41" s="53"/>
      <c r="T41" s="53"/>
      <c r="U41" s="53"/>
      <c r="V41" s="53"/>
      <c r="W41" s="53"/>
      <c r="X41" s="53"/>
      <c r="Y41" s="53"/>
      <c r="Z41" s="53"/>
      <c r="AA41" s="53"/>
      <c r="AB41" s="66"/>
      <c r="AC41" s="61"/>
      <c r="AD41" s="76"/>
      <c r="AE41" s="77"/>
      <c r="AF41" s="77"/>
      <c r="AG41" s="77"/>
      <c r="AH41" s="77"/>
      <c r="AI41" s="12"/>
      <c r="AJ41" s="12"/>
      <c r="AK41" s="12"/>
      <c r="AL41" s="12"/>
      <c r="AM41" s="12"/>
      <c r="AN41" s="12"/>
      <c r="AO41" s="12"/>
      <c r="AP41" s="13"/>
      <c r="AR41" s="83"/>
    </row>
    <row r="42" spans="1:44" ht="25.5" x14ac:dyDescent="0.25">
      <c r="A42" s="87"/>
      <c r="B42" s="88"/>
      <c r="C42" s="91"/>
      <c r="D42" s="99"/>
      <c r="E42" s="41">
        <v>2</v>
      </c>
      <c r="F42" s="41"/>
      <c r="G42" s="36">
        <v>33</v>
      </c>
      <c r="H42" s="11" t="s">
        <v>100</v>
      </c>
      <c r="I42" s="16">
        <v>43191</v>
      </c>
      <c r="J42" s="16">
        <v>43434</v>
      </c>
      <c r="K42" s="28"/>
      <c r="L42" s="24"/>
      <c r="M42" s="48" t="s">
        <v>132</v>
      </c>
      <c r="N42" s="94"/>
      <c r="O42" s="14"/>
      <c r="P42" s="65"/>
      <c r="Q42" s="53"/>
      <c r="R42" s="53"/>
      <c r="S42" s="53"/>
      <c r="T42" s="53"/>
      <c r="U42" s="53"/>
      <c r="V42" s="53"/>
      <c r="W42" s="53"/>
      <c r="X42" s="53"/>
      <c r="Y42" s="53"/>
      <c r="Z42" s="53"/>
      <c r="AA42" s="53"/>
      <c r="AB42" s="66"/>
      <c r="AC42" s="61"/>
      <c r="AD42" s="76"/>
      <c r="AE42" s="77"/>
      <c r="AF42" s="77"/>
      <c r="AG42" s="77"/>
      <c r="AH42" s="77"/>
      <c r="AI42" s="12"/>
      <c r="AJ42" s="12"/>
      <c r="AK42" s="12"/>
      <c r="AL42" s="12"/>
      <c r="AM42" s="12"/>
      <c r="AN42" s="12"/>
      <c r="AO42" s="12"/>
      <c r="AP42" s="13"/>
      <c r="AR42" s="83"/>
    </row>
    <row r="43" spans="1:44" ht="102" x14ac:dyDescent="0.25">
      <c r="A43" s="87"/>
      <c r="B43" s="88"/>
      <c r="C43" s="91"/>
      <c r="D43" s="99"/>
      <c r="E43" s="41">
        <v>3</v>
      </c>
      <c r="F43" s="41"/>
      <c r="G43" s="36">
        <v>34</v>
      </c>
      <c r="H43" s="11" t="s">
        <v>101</v>
      </c>
      <c r="I43" s="16">
        <v>43160</v>
      </c>
      <c r="J43" s="16">
        <v>43434</v>
      </c>
      <c r="K43" s="28"/>
      <c r="L43" s="24"/>
      <c r="M43" s="48" t="s">
        <v>132</v>
      </c>
      <c r="N43" s="94"/>
      <c r="O43" s="14"/>
      <c r="P43" s="65"/>
      <c r="Q43" s="53"/>
      <c r="R43" s="53"/>
      <c r="S43" s="53"/>
      <c r="T43" s="53"/>
      <c r="U43" s="53"/>
      <c r="V43" s="53"/>
      <c r="W43" s="53"/>
      <c r="X43" s="53"/>
      <c r="Y43" s="53"/>
      <c r="Z43" s="53"/>
      <c r="AA43" s="53"/>
      <c r="AB43" s="66"/>
      <c r="AC43" s="61"/>
      <c r="AD43" s="76"/>
      <c r="AE43" s="77"/>
      <c r="AF43" s="77"/>
      <c r="AG43" s="77"/>
      <c r="AH43" s="77"/>
      <c r="AI43" s="12"/>
      <c r="AJ43" s="12"/>
      <c r="AK43" s="12"/>
      <c r="AL43" s="12"/>
      <c r="AM43" s="12"/>
      <c r="AN43" s="12"/>
      <c r="AO43" s="12"/>
      <c r="AP43" s="13"/>
      <c r="AR43" s="83" t="s">
        <v>154</v>
      </c>
    </row>
    <row r="44" spans="1:44" ht="25.5" x14ac:dyDescent="0.25">
      <c r="A44" s="87"/>
      <c r="B44" s="88"/>
      <c r="C44" s="91"/>
      <c r="D44" s="99"/>
      <c r="E44" s="41">
        <v>4</v>
      </c>
      <c r="F44" s="41"/>
      <c r="G44" s="36">
        <v>35</v>
      </c>
      <c r="H44" s="11" t="s">
        <v>102</v>
      </c>
      <c r="I44" s="16">
        <v>43160</v>
      </c>
      <c r="J44" s="16">
        <v>43404</v>
      </c>
      <c r="K44" s="28"/>
      <c r="L44" s="24"/>
      <c r="M44" s="48" t="s">
        <v>132</v>
      </c>
      <c r="N44" s="94"/>
      <c r="O44" s="14"/>
      <c r="P44" s="65"/>
      <c r="Q44" s="53"/>
      <c r="R44" s="53"/>
      <c r="S44" s="53"/>
      <c r="T44" s="53"/>
      <c r="U44" s="53"/>
      <c r="V44" s="53"/>
      <c r="W44" s="53"/>
      <c r="X44" s="53"/>
      <c r="Y44" s="53"/>
      <c r="Z44" s="53"/>
      <c r="AA44" s="53"/>
      <c r="AB44" s="66"/>
      <c r="AC44" s="61"/>
      <c r="AD44" s="76"/>
      <c r="AE44" s="77"/>
      <c r="AF44" s="77"/>
      <c r="AG44" s="77"/>
      <c r="AH44" s="77"/>
      <c r="AI44" s="12"/>
      <c r="AJ44" s="12"/>
      <c r="AK44" s="12"/>
      <c r="AL44" s="12"/>
      <c r="AM44" s="12"/>
      <c r="AN44" s="12"/>
      <c r="AO44" s="12"/>
      <c r="AP44" s="13"/>
      <c r="AR44" s="83"/>
    </row>
    <row r="45" spans="1:44" ht="51" x14ac:dyDescent="0.25">
      <c r="A45" s="87"/>
      <c r="B45" s="88"/>
      <c r="C45" s="91"/>
      <c r="D45" s="99"/>
      <c r="E45" s="41">
        <v>1</v>
      </c>
      <c r="F45" s="41"/>
      <c r="G45" s="36">
        <v>36</v>
      </c>
      <c r="H45" s="11" t="s">
        <v>103</v>
      </c>
      <c r="I45" s="16">
        <v>43160</v>
      </c>
      <c r="J45" s="16">
        <v>43190</v>
      </c>
      <c r="K45" s="28"/>
      <c r="L45" s="24"/>
      <c r="M45" s="48" t="s">
        <v>143</v>
      </c>
      <c r="N45" s="94"/>
      <c r="O45" s="14"/>
      <c r="P45" s="65"/>
      <c r="Q45" s="53">
        <v>1</v>
      </c>
      <c r="R45" s="53"/>
      <c r="S45" s="53"/>
      <c r="T45" s="53"/>
      <c r="U45" s="53"/>
      <c r="V45" s="53"/>
      <c r="W45" s="53"/>
      <c r="X45" s="53"/>
      <c r="Y45" s="53"/>
      <c r="Z45" s="53"/>
      <c r="AA45" s="53"/>
      <c r="AB45" s="66">
        <f>+SUM(P45:AA45)/1</f>
        <v>1</v>
      </c>
      <c r="AC45" s="61"/>
      <c r="AD45" s="76"/>
      <c r="AE45" s="77"/>
      <c r="AF45" s="77"/>
      <c r="AG45" s="77"/>
      <c r="AH45" s="77"/>
      <c r="AI45" s="12"/>
      <c r="AJ45" s="12"/>
      <c r="AK45" s="12"/>
      <c r="AL45" s="12"/>
      <c r="AM45" s="12"/>
      <c r="AN45" s="12"/>
      <c r="AO45" s="12"/>
      <c r="AP45" s="13"/>
      <c r="AR45" s="83" t="s">
        <v>156</v>
      </c>
    </row>
    <row r="46" spans="1:44" ht="51" x14ac:dyDescent="0.25">
      <c r="A46" s="87"/>
      <c r="B46" s="88"/>
      <c r="C46" s="91"/>
      <c r="D46" s="99"/>
      <c r="E46" s="41">
        <v>4</v>
      </c>
      <c r="F46" s="41"/>
      <c r="G46" s="36">
        <v>37</v>
      </c>
      <c r="H46" s="11" t="s">
        <v>104</v>
      </c>
      <c r="I46" s="16">
        <v>43101</v>
      </c>
      <c r="J46" s="16">
        <v>43404</v>
      </c>
      <c r="K46" s="28"/>
      <c r="L46" s="24"/>
      <c r="M46" s="48" t="s">
        <v>144</v>
      </c>
      <c r="N46" s="94"/>
      <c r="O46" s="14"/>
      <c r="P46" s="65">
        <v>1</v>
      </c>
      <c r="Q46" s="53"/>
      <c r="R46" s="53"/>
      <c r="S46" s="53"/>
      <c r="T46" s="53"/>
      <c r="U46" s="53"/>
      <c r="V46" s="53"/>
      <c r="W46" s="53"/>
      <c r="X46" s="53"/>
      <c r="Y46" s="53"/>
      <c r="Z46" s="53"/>
      <c r="AA46" s="53"/>
      <c r="AB46" s="66">
        <f>+SUM(P46:AA46)/4</f>
        <v>0.25</v>
      </c>
      <c r="AC46" s="61"/>
      <c r="AD46" s="76"/>
      <c r="AE46" s="77"/>
      <c r="AF46" s="77"/>
      <c r="AG46" s="77"/>
      <c r="AH46" s="77"/>
      <c r="AI46" s="12"/>
      <c r="AJ46" s="12"/>
      <c r="AK46" s="12"/>
      <c r="AL46" s="12"/>
      <c r="AM46" s="12"/>
      <c r="AN46" s="12"/>
      <c r="AO46" s="12"/>
      <c r="AP46" s="13"/>
      <c r="AR46" s="83"/>
    </row>
    <row r="47" spans="1:44" ht="25.5" x14ac:dyDescent="0.25">
      <c r="A47" s="87"/>
      <c r="B47" s="88"/>
      <c r="C47" s="91"/>
      <c r="D47" s="99"/>
      <c r="E47" s="41">
        <v>1</v>
      </c>
      <c r="F47" s="41"/>
      <c r="G47" s="36">
        <v>38</v>
      </c>
      <c r="H47" s="11" t="s">
        <v>105</v>
      </c>
      <c r="I47" s="16">
        <v>43160</v>
      </c>
      <c r="J47" s="16">
        <v>43190</v>
      </c>
      <c r="K47" s="28"/>
      <c r="L47" s="24"/>
      <c r="M47" s="48" t="s">
        <v>144</v>
      </c>
      <c r="N47" s="94"/>
      <c r="O47" s="14"/>
      <c r="P47" s="65"/>
      <c r="Q47" s="53">
        <v>1</v>
      </c>
      <c r="R47" s="53"/>
      <c r="S47" s="53"/>
      <c r="T47" s="53"/>
      <c r="U47" s="53"/>
      <c r="V47" s="53"/>
      <c r="W47" s="53"/>
      <c r="X47" s="53"/>
      <c r="Y47" s="53"/>
      <c r="Z47" s="53"/>
      <c r="AA47" s="53"/>
      <c r="AB47" s="66">
        <f>+SUM(P47:AA47)/1</f>
        <v>1</v>
      </c>
      <c r="AC47" s="61"/>
      <c r="AD47" s="76"/>
      <c r="AE47" s="77"/>
      <c r="AF47" s="77"/>
      <c r="AG47" s="77"/>
      <c r="AH47" s="77"/>
      <c r="AI47" s="12"/>
      <c r="AJ47" s="12"/>
      <c r="AK47" s="12"/>
      <c r="AL47" s="12"/>
      <c r="AM47" s="12"/>
      <c r="AN47" s="12"/>
      <c r="AO47" s="12"/>
      <c r="AP47" s="13"/>
      <c r="AR47" s="83" t="s">
        <v>156</v>
      </c>
    </row>
    <row r="48" spans="1:44" ht="51" x14ac:dyDescent="0.25">
      <c r="A48" s="87"/>
      <c r="B48" s="88"/>
      <c r="C48" s="91"/>
      <c r="D48" s="99"/>
      <c r="E48" s="41">
        <v>1</v>
      </c>
      <c r="F48" s="41"/>
      <c r="G48" s="36">
        <v>39</v>
      </c>
      <c r="H48" s="11" t="s">
        <v>125</v>
      </c>
      <c r="I48" s="16">
        <v>43132</v>
      </c>
      <c r="J48" s="16">
        <v>43159</v>
      </c>
      <c r="K48" s="28"/>
      <c r="L48" s="24"/>
      <c r="M48" s="48" t="s">
        <v>132</v>
      </c>
      <c r="N48" s="94"/>
      <c r="O48" s="14"/>
      <c r="P48" s="65"/>
      <c r="Q48" s="53">
        <v>1</v>
      </c>
      <c r="R48" s="53"/>
      <c r="S48" s="53"/>
      <c r="T48" s="53"/>
      <c r="U48" s="53"/>
      <c r="V48" s="53"/>
      <c r="W48" s="53"/>
      <c r="X48" s="53"/>
      <c r="Y48" s="53"/>
      <c r="Z48" s="53"/>
      <c r="AA48" s="53"/>
      <c r="AB48" s="66">
        <f>+SUM(P48:AA48)/1</f>
        <v>1</v>
      </c>
      <c r="AC48" s="61"/>
      <c r="AD48" s="76"/>
      <c r="AE48" s="77"/>
      <c r="AF48" s="77"/>
      <c r="AG48" s="77"/>
      <c r="AH48" s="77"/>
      <c r="AI48" s="12"/>
      <c r="AJ48" s="12"/>
      <c r="AK48" s="12"/>
      <c r="AL48" s="12"/>
      <c r="AM48" s="12"/>
      <c r="AN48" s="12"/>
      <c r="AO48" s="12"/>
      <c r="AP48" s="13"/>
      <c r="AR48" s="83" t="s">
        <v>156</v>
      </c>
    </row>
    <row r="49" spans="1:44" ht="38.25" x14ac:dyDescent="0.25">
      <c r="A49" s="87"/>
      <c r="B49" s="88"/>
      <c r="C49" s="91"/>
      <c r="D49" s="99"/>
      <c r="E49" s="41">
        <v>1</v>
      </c>
      <c r="F49" s="41"/>
      <c r="G49" s="36">
        <v>40</v>
      </c>
      <c r="H49" s="11" t="s">
        <v>106</v>
      </c>
      <c r="I49" s="16">
        <v>43191</v>
      </c>
      <c r="J49" s="16">
        <v>43220</v>
      </c>
      <c r="K49" s="28"/>
      <c r="L49" s="24"/>
      <c r="M49" s="48" t="s">
        <v>133</v>
      </c>
      <c r="N49" s="94"/>
      <c r="O49" s="14"/>
      <c r="P49" s="65"/>
      <c r="Q49" s="53"/>
      <c r="R49" s="53"/>
      <c r="S49" s="53"/>
      <c r="T49" s="53"/>
      <c r="U49" s="53"/>
      <c r="V49" s="53"/>
      <c r="W49" s="53"/>
      <c r="X49" s="53"/>
      <c r="Y49" s="53"/>
      <c r="Z49" s="53"/>
      <c r="AA49" s="53"/>
      <c r="AB49" s="66"/>
      <c r="AC49" s="61"/>
      <c r="AD49" s="76"/>
      <c r="AE49" s="77"/>
      <c r="AF49" s="77"/>
      <c r="AG49" s="77"/>
      <c r="AH49" s="77"/>
      <c r="AI49" s="12"/>
      <c r="AJ49" s="12"/>
      <c r="AK49" s="12"/>
      <c r="AL49" s="12"/>
      <c r="AM49" s="12"/>
      <c r="AN49" s="12"/>
      <c r="AO49" s="12"/>
      <c r="AP49" s="13"/>
      <c r="AR49" s="83"/>
    </row>
    <row r="50" spans="1:44" ht="63.75" x14ac:dyDescent="0.25">
      <c r="A50" s="87"/>
      <c r="B50" s="88"/>
      <c r="C50" s="91"/>
      <c r="D50" s="99"/>
      <c r="E50" s="41">
        <v>1</v>
      </c>
      <c r="F50" s="41"/>
      <c r="G50" s="36">
        <v>41</v>
      </c>
      <c r="H50" s="11" t="s">
        <v>107</v>
      </c>
      <c r="I50" s="16">
        <v>43160</v>
      </c>
      <c r="J50" s="16">
        <v>43190</v>
      </c>
      <c r="K50" s="28"/>
      <c r="L50" s="24"/>
      <c r="M50" s="48" t="s">
        <v>145</v>
      </c>
      <c r="N50" s="94"/>
      <c r="O50" s="14"/>
      <c r="P50" s="65"/>
      <c r="Q50" s="53"/>
      <c r="R50" s="53">
        <v>1</v>
      </c>
      <c r="S50" s="53"/>
      <c r="T50" s="53"/>
      <c r="U50" s="53"/>
      <c r="V50" s="53"/>
      <c r="W50" s="53"/>
      <c r="X50" s="53"/>
      <c r="Y50" s="53"/>
      <c r="Z50" s="53"/>
      <c r="AA50" s="53"/>
      <c r="AB50" s="66">
        <f>+SUM(P50:AA50)/1</f>
        <v>1</v>
      </c>
      <c r="AC50" s="61"/>
      <c r="AD50" s="76"/>
      <c r="AE50" s="77"/>
      <c r="AF50" s="77"/>
      <c r="AG50" s="77"/>
      <c r="AH50" s="77"/>
      <c r="AI50" s="12"/>
      <c r="AJ50" s="12"/>
      <c r="AK50" s="12"/>
      <c r="AL50" s="12"/>
      <c r="AM50" s="12"/>
      <c r="AN50" s="12"/>
      <c r="AO50" s="12"/>
      <c r="AP50" s="13"/>
      <c r="AR50" s="83" t="s">
        <v>156</v>
      </c>
    </row>
    <row r="51" spans="1:44" ht="89.25" x14ac:dyDescent="0.25">
      <c r="A51" s="87"/>
      <c r="B51" s="88"/>
      <c r="C51" s="91"/>
      <c r="D51" s="99"/>
      <c r="E51" s="41">
        <v>2</v>
      </c>
      <c r="F51" s="41"/>
      <c r="G51" s="36">
        <v>42</v>
      </c>
      <c r="H51" s="11" t="s">
        <v>108</v>
      </c>
      <c r="I51" s="16">
        <v>43132</v>
      </c>
      <c r="J51" s="16">
        <v>43343</v>
      </c>
      <c r="K51" s="28"/>
      <c r="L51" s="24"/>
      <c r="M51" s="48" t="s">
        <v>132</v>
      </c>
      <c r="N51" s="94"/>
      <c r="O51" s="14"/>
      <c r="P51" s="65"/>
      <c r="Q51" s="53">
        <v>1</v>
      </c>
      <c r="R51" s="53"/>
      <c r="S51" s="53"/>
      <c r="T51" s="53"/>
      <c r="U51" s="53"/>
      <c r="V51" s="53"/>
      <c r="W51" s="53"/>
      <c r="X51" s="53"/>
      <c r="Y51" s="53"/>
      <c r="Z51" s="53"/>
      <c r="AA51" s="53"/>
      <c r="AB51" s="66">
        <f>+SUM(P51:AA51)/2</f>
        <v>0.5</v>
      </c>
      <c r="AC51" s="61"/>
      <c r="AD51" s="76"/>
      <c r="AE51" s="77"/>
      <c r="AF51" s="77"/>
      <c r="AG51" s="77"/>
      <c r="AH51" s="77"/>
      <c r="AI51" s="12"/>
      <c r="AJ51" s="12"/>
      <c r="AK51" s="12"/>
      <c r="AL51" s="12"/>
      <c r="AM51" s="12"/>
      <c r="AN51" s="12"/>
      <c r="AO51" s="12"/>
      <c r="AP51" s="13"/>
      <c r="AR51" s="83" t="s">
        <v>155</v>
      </c>
    </row>
    <row r="52" spans="1:44" ht="25.5" x14ac:dyDescent="0.25">
      <c r="A52" s="87"/>
      <c r="B52" s="88"/>
      <c r="C52" s="91"/>
      <c r="D52" s="99"/>
      <c r="E52" s="41">
        <v>1</v>
      </c>
      <c r="F52" s="41"/>
      <c r="G52" s="36">
        <v>43</v>
      </c>
      <c r="H52" s="11" t="s">
        <v>109</v>
      </c>
      <c r="I52" s="16">
        <v>43344</v>
      </c>
      <c r="J52" s="16">
        <v>43373</v>
      </c>
      <c r="K52" s="28"/>
      <c r="L52" s="24"/>
      <c r="M52" s="48" t="s">
        <v>132</v>
      </c>
      <c r="N52" s="94"/>
      <c r="O52" s="14"/>
      <c r="P52" s="65"/>
      <c r="Q52" s="53"/>
      <c r="R52" s="53"/>
      <c r="S52" s="53"/>
      <c r="T52" s="53"/>
      <c r="U52" s="53"/>
      <c r="V52" s="53"/>
      <c r="W52" s="53"/>
      <c r="X52" s="53"/>
      <c r="Y52" s="53"/>
      <c r="Z52" s="53"/>
      <c r="AA52" s="53"/>
      <c r="AB52" s="66"/>
      <c r="AC52" s="61"/>
      <c r="AD52" s="76"/>
      <c r="AE52" s="77"/>
      <c r="AF52" s="77"/>
      <c r="AG52" s="77"/>
      <c r="AH52" s="77"/>
      <c r="AI52" s="12"/>
      <c r="AJ52" s="12"/>
      <c r="AK52" s="12"/>
      <c r="AL52" s="12"/>
      <c r="AM52" s="12"/>
      <c r="AN52" s="12"/>
      <c r="AO52" s="12"/>
      <c r="AP52" s="13"/>
      <c r="AR52" s="83"/>
    </row>
    <row r="53" spans="1:44" ht="25.5" x14ac:dyDescent="0.25">
      <c r="A53" s="87"/>
      <c r="B53" s="88"/>
      <c r="C53" s="91"/>
      <c r="D53" s="99"/>
      <c r="E53" s="42">
        <v>1</v>
      </c>
      <c r="F53" s="42"/>
      <c r="G53" s="36">
        <v>44</v>
      </c>
      <c r="H53" s="11" t="s">
        <v>110</v>
      </c>
      <c r="I53" s="16">
        <v>43132</v>
      </c>
      <c r="J53" s="16">
        <v>43465</v>
      </c>
      <c r="K53" s="28"/>
      <c r="L53" s="24"/>
      <c r="M53" s="48" t="s">
        <v>134</v>
      </c>
      <c r="N53" s="94"/>
      <c r="O53" s="14"/>
      <c r="P53" s="65"/>
      <c r="Q53" s="53"/>
      <c r="R53" s="53"/>
      <c r="S53" s="53"/>
      <c r="T53" s="53"/>
      <c r="U53" s="53"/>
      <c r="V53" s="53"/>
      <c r="W53" s="53"/>
      <c r="X53" s="53"/>
      <c r="Y53" s="53"/>
      <c r="Z53" s="53"/>
      <c r="AA53" s="53"/>
      <c r="AB53" s="66"/>
      <c r="AC53" s="61"/>
      <c r="AD53" s="76"/>
      <c r="AE53" s="77"/>
      <c r="AF53" s="77"/>
      <c r="AG53" s="77"/>
      <c r="AH53" s="77"/>
      <c r="AI53" s="12"/>
      <c r="AJ53" s="12"/>
      <c r="AK53" s="12"/>
      <c r="AL53" s="12"/>
      <c r="AM53" s="12"/>
      <c r="AN53" s="12"/>
      <c r="AO53" s="12"/>
      <c r="AP53" s="13"/>
      <c r="AR53" s="83" t="s">
        <v>148</v>
      </c>
    </row>
    <row r="54" spans="1:44" ht="18" x14ac:dyDescent="0.25">
      <c r="A54" s="87"/>
      <c r="B54" s="88"/>
      <c r="C54" s="91"/>
      <c r="D54" s="99"/>
      <c r="E54" s="41">
        <v>10</v>
      </c>
      <c r="F54" s="41"/>
      <c r="G54" s="36">
        <v>45</v>
      </c>
      <c r="H54" s="40" t="s">
        <v>149</v>
      </c>
      <c r="I54" s="16">
        <v>43221</v>
      </c>
      <c r="J54" s="16">
        <v>43434</v>
      </c>
      <c r="K54" s="28"/>
      <c r="L54" s="24"/>
      <c r="M54" s="48" t="s">
        <v>135</v>
      </c>
      <c r="N54" s="94"/>
      <c r="O54" s="14"/>
      <c r="P54" s="65"/>
      <c r="Q54" s="53"/>
      <c r="R54" s="53"/>
      <c r="S54" s="53"/>
      <c r="T54" s="53"/>
      <c r="U54" s="53"/>
      <c r="V54" s="53"/>
      <c r="W54" s="53"/>
      <c r="X54" s="53"/>
      <c r="Y54" s="53"/>
      <c r="Z54" s="53"/>
      <c r="AA54" s="53"/>
      <c r="AB54" s="66"/>
      <c r="AC54" s="61"/>
      <c r="AD54" s="76"/>
      <c r="AE54" s="77"/>
      <c r="AF54" s="77"/>
      <c r="AG54" s="77"/>
      <c r="AH54" s="77"/>
      <c r="AI54" s="12"/>
      <c r="AJ54" s="12"/>
      <c r="AK54" s="12"/>
      <c r="AL54" s="12"/>
      <c r="AM54" s="12"/>
      <c r="AN54" s="12"/>
      <c r="AO54" s="12"/>
      <c r="AP54" s="13"/>
      <c r="AR54" s="83"/>
    </row>
    <row r="55" spans="1:44" ht="18" x14ac:dyDescent="0.25">
      <c r="A55" s="87"/>
      <c r="B55" s="88"/>
      <c r="C55" s="91"/>
      <c r="D55" s="99"/>
      <c r="E55" s="41">
        <v>13</v>
      </c>
      <c r="F55" s="41"/>
      <c r="G55" s="36">
        <v>46</v>
      </c>
      <c r="H55" s="11" t="s">
        <v>111</v>
      </c>
      <c r="I55" s="16">
        <v>43221</v>
      </c>
      <c r="J55" s="16">
        <v>43434</v>
      </c>
      <c r="K55" s="28"/>
      <c r="L55" s="24"/>
      <c r="M55" s="48" t="s">
        <v>135</v>
      </c>
      <c r="N55" s="94"/>
      <c r="O55" s="14"/>
      <c r="P55" s="65"/>
      <c r="Q55" s="53"/>
      <c r="R55" s="53"/>
      <c r="S55" s="53"/>
      <c r="T55" s="53"/>
      <c r="U55" s="53"/>
      <c r="V55" s="53"/>
      <c r="W55" s="53"/>
      <c r="X55" s="53"/>
      <c r="Y55" s="53"/>
      <c r="Z55" s="53"/>
      <c r="AA55" s="53"/>
      <c r="AB55" s="66"/>
      <c r="AC55" s="61"/>
      <c r="AD55" s="76"/>
      <c r="AE55" s="77"/>
      <c r="AF55" s="77"/>
      <c r="AG55" s="77"/>
      <c r="AH55" s="77"/>
      <c r="AI55" s="12"/>
      <c r="AJ55" s="12"/>
      <c r="AK55" s="12"/>
      <c r="AL55" s="12"/>
      <c r="AM55" s="12"/>
      <c r="AN55" s="12"/>
      <c r="AO55" s="12"/>
      <c r="AP55" s="13"/>
      <c r="AR55" s="83"/>
    </row>
    <row r="56" spans="1:44" ht="38.25" x14ac:dyDescent="0.25">
      <c r="A56" s="87">
        <v>6</v>
      </c>
      <c r="B56" s="88" t="s">
        <v>59</v>
      </c>
      <c r="C56" s="91" t="str">
        <f>+VLOOKUP($B56,Listas!$A$12:$B$18,2,FALSE)</f>
        <v>Políticas de buen gobierno definidas e implementadas</v>
      </c>
      <c r="D56" s="99"/>
      <c r="E56" s="41">
        <v>9</v>
      </c>
      <c r="F56" s="41"/>
      <c r="G56" s="36">
        <v>47</v>
      </c>
      <c r="H56" s="11" t="s">
        <v>112</v>
      </c>
      <c r="I56" s="16">
        <v>43160</v>
      </c>
      <c r="J56" s="16">
        <v>43465</v>
      </c>
      <c r="K56" s="28"/>
      <c r="L56" s="25"/>
      <c r="M56" s="49" t="s">
        <v>136</v>
      </c>
      <c r="N56" s="94"/>
      <c r="O56" s="96" t="s">
        <v>33</v>
      </c>
      <c r="P56" s="65"/>
      <c r="Q56" s="53"/>
      <c r="R56" s="53"/>
      <c r="S56" s="53"/>
      <c r="T56" s="55"/>
      <c r="U56" s="55"/>
      <c r="V56" s="55"/>
      <c r="W56" s="55"/>
      <c r="X56" s="55"/>
      <c r="Y56" s="55"/>
      <c r="Z56" s="55"/>
      <c r="AA56" s="55"/>
      <c r="AB56" s="66"/>
      <c r="AC56" s="61"/>
      <c r="AD56" s="76"/>
      <c r="AE56" s="77"/>
      <c r="AF56" s="77"/>
      <c r="AG56" s="77"/>
      <c r="AH56" s="77"/>
      <c r="AI56" s="12"/>
      <c r="AJ56" s="12"/>
      <c r="AK56" s="12"/>
      <c r="AL56" s="12"/>
      <c r="AM56" s="12"/>
      <c r="AN56" s="12"/>
      <c r="AO56" s="12"/>
      <c r="AP56" s="13"/>
      <c r="AR56" s="83"/>
    </row>
    <row r="57" spans="1:44" ht="25.5" x14ac:dyDescent="0.25">
      <c r="A57" s="87"/>
      <c r="B57" s="88"/>
      <c r="C57" s="91"/>
      <c r="D57" s="99"/>
      <c r="E57" s="41">
        <v>11</v>
      </c>
      <c r="F57" s="41"/>
      <c r="G57" s="36">
        <v>48</v>
      </c>
      <c r="H57" s="11" t="s">
        <v>113</v>
      </c>
      <c r="I57" s="16">
        <v>43132</v>
      </c>
      <c r="J57" s="16">
        <v>43465</v>
      </c>
      <c r="K57" s="28"/>
      <c r="L57" s="25"/>
      <c r="M57" s="48" t="s">
        <v>146</v>
      </c>
      <c r="N57" s="94"/>
      <c r="O57" s="96"/>
      <c r="P57" s="65"/>
      <c r="Q57" s="53">
        <v>1</v>
      </c>
      <c r="R57" s="53"/>
      <c r="S57" s="53"/>
      <c r="T57" s="55"/>
      <c r="U57" s="55"/>
      <c r="V57" s="55"/>
      <c r="W57" s="55"/>
      <c r="X57" s="55"/>
      <c r="Y57" s="55"/>
      <c r="Z57" s="55"/>
      <c r="AA57" s="55"/>
      <c r="AB57" s="66">
        <f>+SUM(P57:AA57)/11</f>
        <v>9.0909090909090912E-2</v>
      </c>
      <c r="AC57" s="61"/>
      <c r="AD57" s="76"/>
      <c r="AE57" s="77"/>
      <c r="AF57" s="77"/>
      <c r="AG57" s="77"/>
      <c r="AH57" s="77"/>
      <c r="AI57" s="12"/>
      <c r="AJ57" s="12"/>
      <c r="AK57" s="12"/>
      <c r="AL57" s="12"/>
      <c r="AM57" s="12"/>
      <c r="AN57" s="12"/>
      <c r="AO57" s="12"/>
      <c r="AP57" s="13"/>
      <c r="AR57" s="83"/>
    </row>
    <row r="58" spans="1:44" ht="38.25" x14ac:dyDescent="0.25">
      <c r="A58" s="87"/>
      <c r="B58" s="89"/>
      <c r="C58" s="92"/>
      <c r="D58" s="99"/>
      <c r="E58" s="41">
        <v>1</v>
      </c>
      <c r="F58" s="41"/>
      <c r="G58" s="36">
        <v>49</v>
      </c>
      <c r="H58" s="11" t="s">
        <v>114</v>
      </c>
      <c r="I58" s="11">
        <v>43191</v>
      </c>
      <c r="J58" s="11">
        <v>43220</v>
      </c>
      <c r="K58" s="38"/>
      <c r="L58" s="24"/>
      <c r="M58" s="48" t="s">
        <v>141</v>
      </c>
      <c r="N58" s="94"/>
      <c r="O58" s="96"/>
      <c r="P58" s="65"/>
      <c r="Q58" s="53"/>
      <c r="R58" s="53"/>
      <c r="S58" s="53"/>
      <c r="T58" s="55"/>
      <c r="U58" s="55"/>
      <c r="V58" s="55"/>
      <c r="W58" s="55"/>
      <c r="X58" s="55"/>
      <c r="Y58" s="55"/>
      <c r="Z58" s="55"/>
      <c r="AA58" s="55"/>
      <c r="AB58" s="66"/>
      <c r="AC58" s="61"/>
      <c r="AD58" s="76"/>
      <c r="AE58" s="77"/>
      <c r="AF58" s="77"/>
      <c r="AG58" s="77"/>
      <c r="AH58" s="77"/>
      <c r="AI58" s="12"/>
      <c r="AJ58" s="12"/>
      <c r="AK58" s="12"/>
      <c r="AL58" s="12"/>
      <c r="AM58" s="12"/>
      <c r="AN58" s="12"/>
      <c r="AO58" s="12"/>
      <c r="AP58" s="13"/>
      <c r="AR58" s="83"/>
    </row>
    <row r="59" spans="1:44" ht="38.25" x14ac:dyDescent="0.25">
      <c r="A59" s="87"/>
      <c r="B59" s="89"/>
      <c r="C59" s="92"/>
      <c r="D59" s="99"/>
      <c r="E59" s="41">
        <v>10</v>
      </c>
      <c r="F59" s="41"/>
      <c r="G59" s="36">
        <v>50</v>
      </c>
      <c r="H59" s="11" t="s">
        <v>115</v>
      </c>
      <c r="I59" s="16">
        <v>43160</v>
      </c>
      <c r="J59" s="16">
        <v>43465</v>
      </c>
      <c r="K59" s="38"/>
      <c r="L59" s="24"/>
      <c r="M59" s="48" t="s">
        <v>138</v>
      </c>
      <c r="N59" s="94"/>
      <c r="O59" s="96"/>
      <c r="P59" s="65"/>
      <c r="Q59" s="53"/>
      <c r="R59" s="53">
        <v>1</v>
      </c>
      <c r="S59" s="53"/>
      <c r="T59" s="55"/>
      <c r="U59" s="55"/>
      <c r="V59" s="55"/>
      <c r="W59" s="55"/>
      <c r="X59" s="55"/>
      <c r="Y59" s="55"/>
      <c r="Z59" s="55"/>
      <c r="AA59" s="55"/>
      <c r="AB59" s="66">
        <f>+SUM(P59:AA59)/4</f>
        <v>0.25</v>
      </c>
      <c r="AC59" s="61"/>
      <c r="AD59" s="76"/>
      <c r="AE59" s="77"/>
      <c r="AF59" s="77"/>
      <c r="AG59" s="77"/>
      <c r="AH59" s="77"/>
      <c r="AI59" s="12"/>
      <c r="AJ59" s="12"/>
      <c r="AK59" s="12"/>
      <c r="AL59" s="12"/>
      <c r="AM59" s="12"/>
      <c r="AN59" s="12"/>
      <c r="AO59" s="12"/>
      <c r="AP59" s="13"/>
      <c r="AR59" s="83" t="s">
        <v>161</v>
      </c>
    </row>
    <row r="60" spans="1:44" ht="38.25" x14ac:dyDescent="0.25">
      <c r="A60" s="87"/>
      <c r="B60" s="89"/>
      <c r="C60" s="92"/>
      <c r="D60" s="99"/>
      <c r="E60" s="41">
        <v>2</v>
      </c>
      <c r="F60" s="41"/>
      <c r="G60" s="36">
        <v>51</v>
      </c>
      <c r="H60" s="11" t="s">
        <v>116</v>
      </c>
      <c r="I60" s="11">
        <v>43252</v>
      </c>
      <c r="J60" s="11">
        <v>43434</v>
      </c>
      <c r="K60" s="38"/>
      <c r="L60" s="24"/>
      <c r="M60" s="48" t="s">
        <v>139</v>
      </c>
      <c r="N60" s="94"/>
      <c r="O60" s="96"/>
      <c r="P60" s="65"/>
      <c r="Q60" s="53"/>
      <c r="R60" s="53"/>
      <c r="S60" s="53"/>
      <c r="T60" s="55"/>
      <c r="U60" s="55"/>
      <c r="V60" s="55"/>
      <c r="W60" s="55"/>
      <c r="X60" s="55"/>
      <c r="Y60" s="55"/>
      <c r="Z60" s="55"/>
      <c r="AA60" s="55"/>
      <c r="AB60" s="66"/>
      <c r="AC60" s="61"/>
      <c r="AD60" s="76"/>
      <c r="AE60" s="77"/>
      <c r="AF60" s="77"/>
      <c r="AG60" s="77"/>
      <c r="AH60" s="77"/>
      <c r="AI60" s="12"/>
      <c r="AJ60" s="12"/>
      <c r="AK60" s="12"/>
      <c r="AL60" s="12"/>
      <c r="AM60" s="12"/>
      <c r="AN60" s="12"/>
      <c r="AO60" s="12"/>
      <c r="AP60" s="13"/>
      <c r="AR60" s="83"/>
    </row>
    <row r="61" spans="1:44" ht="25.5" x14ac:dyDescent="0.25">
      <c r="A61" s="87"/>
      <c r="B61" s="89"/>
      <c r="C61" s="92"/>
      <c r="D61" s="99"/>
      <c r="E61" s="41">
        <v>1</v>
      </c>
      <c r="F61" s="41"/>
      <c r="G61" s="36">
        <v>52</v>
      </c>
      <c r="H61" s="11" t="s">
        <v>117</v>
      </c>
      <c r="I61" s="11">
        <v>43405</v>
      </c>
      <c r="J61" s="11">
        <v>43465</v>
      </c>
      <c r="K61" s="38"/>
      <c r="L61" s="24"/>
      <c r="M61" s="48" t="s">
        <v>132</v>
      </c>
      <c r="N61" s="94"/>
      <c r="O61" s="96"/>
      <c r="P61" s="65"/>
      <c r="Q61" s="53"/>
      <c r="R61" s="53"/>
      <c r="S61" s="53"/>
      <c r="T61" s="55"/>
      <c r="U61" s="55"/>
      <c r="V61" s="55"/>
      <c r="W61" s="55"/>
      <c r="X61" s="55"/>
      <c r="Y61" s="55"/>
      <c r="Z61" s="55"/>
      <c r="AA61" s="55"/>
      <c r="AB61" s="66"/>
      <c r="AC61" s="61"/>
      <c r="AD61" s="76"/>
      <c r="AE61" s="77"/>
      <c r="AF61" s="77"/>
      <c r="AG61" s="77"/>
      <c r="AH61" s="77"/>
      <c r="AI61" s="12"/>
      <c r="AJ61" s="12"/>
      <c r="AK61" s="12"/>
      <c r="AL61" s="12"/>
      <c r="AM61" s="12"/>
      <c r="AN61" s="12"/>
      <c r="AO61" s="12"/>
      <c r="AP61" s="13"/>
      <c r="AR61" s="83"/>
    </row>
    <row r="62" spans="1:44" ht="39" thickBot="1" x14ac:dyDescent="0.3">
      <c r="A62" s="87"/>
      <c r="B62" s="90"/>
      <c r="C62" s="93"/>
      <c r="D62" s="100"/>
      <c r="E62" s="43">
        <v>1</v>
      </c>
      <c r="F62" s="43"/>
      <c r="G62" s="37">
        <v>53</v>
      </c>
      <c r="H62" s="33" t="s">
        <v>118</v>
      </c>
      <c r="I62" s="33">
        <v>43101</v>
      </c>
      <c r="J62" s="33">
        <v>43465</v>
      </c>
      <c r="K62" s="34"/>
      <c r="L62" s="35"/>
      <c r="M62" s="50" t="s">
        <v>140</v>
      </c>
      <c r="N62" s="95"/>
      <c r="O62" s="97"/>
      <c r="P62" s="70"/>
      <c r="Q62" s="71"/>
      <c r="R62" s="71"/>
      <c r="S62" s="71"/>
      <c r="T62" s="56"/>
      <c r="U62" s="56"/>
      <c r="V62" s="56"/>
      <c r="W62" s="56"/>
      <c r="X62" s="56"/>
      <c r="Y62" s="56"/>
      <c r="Z62" s="56"/>
      <c r="AA62" s="56"/>
      <c r="AB62" s="39"/>
      <c r="AC62" s="62"/>
      <c r="AD62" s="78"/>
      <c r="AE62" s="79"/>
      <c r="AF62" s="79"/>
      <c r="AG62" s="79"/>
      <c r="AH62" s="79"/>
      <c r="AI62" s="80"/>
      <c r="AJ62" s="80"/>
      <c r="AK62" s="80"/>
      <c r="AL62" s="80"/>
      <c r="AM62" s="80"/>
      <c r="AN62" s="80"/>
      <c r="AO62" s="80"/>
      <c r="AP62" s="81"/>
      <c r="AR62" s="84" t="s">
        <v>148</v>
      </c>
    </row>
  </sheetData>
  <protectedRanges>
    <protectedRange algorithmName="SHA-512" hashValue="SaR4WPEEBcme6nU8FP6feMLbxjOj5vPWVfMgYyUF3qkw4bt1ZC5dLSB4pDuC0aJpUH313bT6lJyasf0hrZwfHw==" saltValue="N+ahJoEuNYX9P/AgdkDOWw==" spinCount="100000" sqref="P11:AC12 P10:AA10 AC10:AQ10 P15:AC15 AB62:AC62 P13:AA14 AC13:AC14 P17:AC17 P16:AA16 AC16 P19:AC19 P18:AA18 AC18 P20:AA24 AC20:AC24 AC27:AC61 AD11:AR62 P25:AC26" name="Rango1"/>
    <protectedRange algorithmName="SHA-512" hashValue="SaR4WPEEBcme6nU8FP6feMLbxjOj5vPWVfMgYyUF3qkw4bt1ZC5dLSB4pDuC0aJpUH313bT6lJyasf0hrZwfHw==" saltValue="N+ahJoEuNYX9P/AgdkDOWw==" spinCount="100000" sqref="AB27" name="Rango1_3"/>
    <protectedRange algorithmName="SHA-512" hashValue="SaR4WPEEBcme6nU8FP6feMLbxjOj5vPWVfMgYyUF3qkw4bt1ZC5dLSB4pDuC0aJpUH313bT6lJyasf0hrZwfHw==" saltValue="N+ahJoEuNYX9P/AgdkDOWw==" spinCount="100000" sqref="AB53" name="Rango1_4"/>
    <protectedRange algorithmName="SHA-512" hashValue="SaR4WPEEBcme6nU8FP6feMLbxjOj5vPWVfMgYyUF3qkw4bt1ZC5dLSB4pDuC0aJpUH313bT6lJyasf0hrZwfHw==" saltValue="N+ahJoEuNYX9P/AgdkDOWw==" spinCount="100000" sqref="P56:AA62" name="Rango1_1"/>
    <protectedRange algorithmName="SHA-512" hashValue="SaR4WPEEBcme6nU8FP6feMLbxjOj5vPWVfMgYyUF3qkw4bt1ZC5dLSB4pDuC0aJpUH313bT6lJyasf0hrZwfHw==" saltValue="N+ahJoEuNYX9P/AgdkDOWw==" spinCount="100000" sqref="P27:AA29" name="Rango1_3_1"/>
    <protectedRange algorithmName="SHA-512" hashValue="SaR4WPEEBcme6nU8FP6feMLbxjOj5vPWVfMgYyUF3qkw4bt1ZC5dLSB4pDuC0aJpUH313bT6lJyasf0hrZwfHw==" saltValue="N+ahJoEuNYX9P/AgdkDOWw==" spinCount="100000" sqref="P30:AA55" name="Rango1_4_1"/>
    <protectedRange algorithmName="SHA-512" hashValue="SaR4WPEEBcme6nU8FP6feMLbxjOj5vPWVfMgYyUF3qkw4bt1ZC5dLSB4pDuC0aJpUH313bT6lJyasf0hrZwfHw==" saltValue="N+ahJoEuNYX9P/AgdkDOWw==" spinCount="100000" sqref="AR10" name="Rango1_2"/>
    <protectedRange algorithmName="SHA-512" hashValue="DYb/rrAVMvpQwMk0eTejMQcWQBVCDE6+i+lBwJWmQ3kuanuvW1jPOsuXOwQU1biiZ910ChVFrhJBUy+mVWGN7g==" saltValue="dMtMVG8t5XkdDhMcI2BN5A==" spinCount="100000" sqref="AB10 AB13:AB14 AB16 AB18 AB20:AB24 AB54:AB61 AB28:AB52" name="Rango1_5"/>
  </protectedRanges>
  <mergeCells count="40">
    <mergeCell ref="C7:E7"/>
    <mergeCell ref="G7:H7"/>
    <mergeCell ref="A1:C2"/>
    <mergeCell ref="D1:N1"/>
    <mergeCell ref="D2:N2"/>
    <mergeCell ref="C5:G5"/>
    <mergeCell ref="H5:K5"/>
    <mergeCell ref="P8:AB8"/>
    <mergeCell ref="AD8:AP8"/>
    <mergeCell ref="A14:A24"/>
    <mergeCell ref="B14:B24"/>
    <mergeCell ref="C14:C24"/>
    <mergeCell ref="G9:H9"/>
    <mergeCell ref="A10:A13"/>
    <mergeCell ref="B10:B13"/>
    <mergeCell ref="C10:C13"/>
    <mergeCell ref="A27:A29"/>
    <mergeCell ref="B27:B29"/>
    <mergeCell ref="C27:C29"/>
    <mergeCell ref="O27:O29"/>
    <mergeCell ref="O25:O26"/>
    <mergeCell ref="A25:A26"/>
    <mergeCell ref="B25:B26"/>
    <mergeCell ref="C25:C26"/>
    <mergeCell ref="N30:N55"/>
    <mergeCell ref="N56:N62"/>
    <mergeCell ref="O56:O62"/>
    <mergeCell ref="D10:D62"/>
    <mergeCell ref="N27:N29"/>
    <mergeCell ref="O14:O24"/>
    <mergeCell ref="N25:N26"/>
    <mergeCell ref="N14:N24"/>
    <mergeCell ref="N10:N13"/>
    <mergeCell ref="O10:O13"/>
    <mergeCell ref="A56:A62"/>
    <mergeCell ref="B56:B62"/>
    <mergeCell ref="C56:C62"/>
    <mergeCell ref="A30:A55"/>
    <mergeCell ref="B30:B55"/>
    <mergeCell ref="C30:C55"/>
  </mergeCells>
  <dataValidations count="5">
    <dataValidation type="list" allowBlank="1" showInputMessage="1" showErrorMessage="1" sqref="H5:K5" xr:uid="{00000000-0002-0000-0000-000000000000}">
      <formula1>Dependencias</formula1>
    </dataValidation>
    <dataValidation type="list" allowBlank="1" showInputMessage="1" showErrorMessage="1" sqref="N10:N62" xr:uid="{00000000-0002-0000-0000-000001000000}">
      <formula1>Administrativo</formula1>
    </dataValidation>
    <dataValidation type="list" allowBlank="1" showInputMessage="1" showErrorMessage="1" sqref="L10:L62" xr:uid="{00000000-0002-0000-0000-000002000000}">
      <formula1>Rubro</formula1>
    </dataValidation>
    <dataValidation type="list" allowBlank="1" showInputMessage="1" showErrorMessage="1" sqref="O10:O62" xr:uid="{00000000-0002-0000-0000-000003000000}">
      <formula1>Anticorrupcion</formula1>
    </dataValidation>
    <dataValidation type="date" allowBlank="1" showInputMessage="1" showErrorMessage="1" sqref="I10:J62" xr:uid="{00000000-0002-0000-0000-000004000000}">
      <formula1>43101</formula1>
      <formula2>43465</formula2>
    </dataValidation>
  </dataValidations>
  <printOptions horizontalCentered="1" verticalCentered="1"/>
  <pageMargins left="0.17" right="0.17" top="0.3" bottom="0.36" header="0.31496062992125984" footer="0.31496062992125984"/>
  <pageSetup paperSize="145" scale="17" orientation="landscape" copies="2"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5000000}">
          <x14:formula1>
            <xm:f>Listas!$A$13:$A$18</xm:f>
          </x14:formula1>
          <xm:sqref>B10:B62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40"/>
  <sheetViews>
    <sheetView showGridLines="0" topLeftCell="A7" workbookViewId="0">
      <selection activeCell="A15" sqref="A15"/>
    </sheetView>
  </sheetViews>
  <sheetFormatPr baseColWidth="10" defaultRowHeight="15" x14ac:dyDescent="0.25"/>
  <cols>
    <col min="1" max="1" width="58.5703125" bestFit="1" customWidth="1"/>
    <col min="2" max="2" width="52.140625" bestFit="1" customWidth="1"/>
    <col min="3" max="7" width="37.5703125" customWidth="1"/>
  </cols>
  <sheetData>
    <row r="1" spans="1:2" ht="16.5" x14ac:dyDescent="0.25">
      <c r="A1" s="18" t="s">
        <v>39</v>
      </c>
      <c r="B1" s="19"/>
    </row>
    <row r="2" spans="1:2" x14ac:dyDescent="0.25">
      <c r="A2" s="20" t="s">
        <v>40</v>
      </c>
      <c r="B2" s="19"/>
    </row>
    <row r="3" spans="1:2" x14ac:dyDescent="0.25">
      <c r="A3" s="20" t="s">
        <v>3</v>
      </c>
      <c r="B3" s="19"/>
    </row>
    <row r="4" spans="1:2" x14ac:dyDescent="0.25">
      <c r="A4" s="20" t="s">
        <v>41</v>
      </c>
      <c r="B4" s="19"/>
    </row>
    <row r="5" spans="1:2" x14ac:dyDescent="0.25">
      <c r="A5" s="20" t="s">
        <v>42</v>
      </c>
      <c r="B5" s="19"/>
    </row>
    <row r="6" spans="1:2" x14ac:dyDescent="0.25">
      <c r="A6" s="20" t="s">
        <v>43</v>
      </c>
      <c r="B6" s="19"/>
    </row>
    <row r="7" spans="1:2" x14ac:dyDescent="0.25">
      <c r="A7" s="20" t="s">
        <v>44</v>
      </c>
      <c r="B7" s="19"/>
    </row>
    <row r="8" spans="1:2" x14ac:dyDescent="0.25">
      <c r="A8" s="20" t="s">
        <v>45</v>
      </c>
      <c r="B8" s="19"/>
    </row>
    <row r="9" spans="1:2" x14ac:dyDescent="0.25">
      <c r="A9" s="20" t="s">
        <v>46</v>
      </c>
      <c r="B9" s="19"/>
    </row>
    <row r="10" spans="1:2" x14ac:dyDescent="0.25">
      <c r="A10" s="20" t="s">
        <v>47</v>
      </c>
      <c r="B10" s="19"/>
    </row>
    <row r="11" spans="1:2" x14ac:dyDescent="0.25">
      <c r="A11" s="21"/>
      <c r="B11" s="19"/>
    </row>
    <row r="12" spans="1:2" ht="16.5" x14ac:dyDescent="0.25">
      <c r="A12" s="18" t="s">
        <v>48</v>
      </c>
      <c r="B12" s="18" t="s">
        <v>49</v>
      </c>
    </row>
    <row r="13" spans="1:2" ht="49.5" x14ac:dyDescent="0.25">
      <c r="A13" s="22" t="s">
        <v>54</v>
      </c>
      <c r="B13" s="22" t="s">
        <v>60</v>
      </c>
    </row>
    <row r="14" spans="1:2" ht="33" x14ac:dyDescent="0.25">
      <c r="A14" s="22" t="s">
        <v>55</v>
      </c>
      <c r="B14" s="22" t="s">
        <v>61</v>
      </c>
    </row>
    <row r="15" spans="1:2" ht="66" x14ac:dyDescent="0.25">
      <c r="A15" s="22" t="s">
        <v>56</v>
      </c>
      <c r="B15" s="22" t="s">
        <v>72</v>
      </c>
    </row>
    <row r="16" spans="1:2" ht="33" x14ac:dyDescent="0.25">
      <c r="A16" s="22" t="s">
        <v>57</v>
      </c>
      <c r="B16" s="22" t="s">
        <v>73</v>
      </c>
    </row>
    <row r="17" spans="1:2" ht="49.5" x14ac:dyDescent="0.25">
      <c r="A17" s="22" t="s">
        <v>58</v>
      </c>
      <c r="B17" s="22" t="s">
        <v>62</v>
      </c>
    </row>
    <row r="18" spans="1:2" ht="49.5" x14ac:dyDescent="0.25">
      <c r="A18" s="22" t="s">
        <v>59</v>
      </c>
      <c r="B18" s="22" t="s">
        <v>63</v>
      </c>
    </row>
    <row r="19" spans="1:2" x14ac:dyDescent="0.25">
      <c r="A19" s="21"/>
      <c r="B19" s="19"/>
    </row>
    <row r="20" spans="1:2" x14ac:dyDescent="0.25">
      <c r="A20" s="21"/>
      <c r="B20" s="19"/>
    </row>
    <row r="21" spans="1:2" ht="16.5" x14ac:dyDescent="0.25">
      <c r="A21" s="18" t="s">
        <v>50</v>
      </c>
      <c r="B21" s="19"/>
    </row>
    <row r="22" spans="1:2" ht="60" x14ac:dyDescent="0.25">
      <c r="A22" s="23" t="s">
        <v>64</v>
      </c>
      <c r="B22" s="19"/>
    </row>
    <row r="23" spans="1:2" ht="60" x14ac:dyDescent="0.25">
      <c r="A23" s="23" t="s">
        <v>65</v>
      </c>
      <c r="B23" s="19"/>
    </row>
    <row r="24" spans="1:2" ht="45" x14ac:dyDescent="0.25">
      <c r="A24" s="23" t="s">
        <v>66</v>
      </c>
      <c r="B24" s="19"/>
    </row>
    <row r="25" spans="1:2" ht="45" x14ac:dyDescent="0.25">
      <c r="A25" s="23" t="s">
        <v>67</v>
      </c>
      <c r="B25" s="19"/>
    </row>
    <row r="26" spans="1:2" ht="60" x14ac:dyDescent="0.25">
      <c r="A26" s="23" t="s">
        <v>68</v>
      </c>
      <c r="B26" s="19"/>
    </row>
    <row r="27" spans="1:2" ht="45" x14ac:dyDescent="0.25">
      <c r="A27" s="23" t="s">
        <v>69</v>
      </c>
      <c r="B27" s="19"/>
    </row>
    <row r="28" spans="1:2" ht="16.5" x14ac:dyDescent="0.25">
      <c r="A28" s="22" t="s">
        <v>37</v>
      </c>
      <c r="B28" s="19"/>
    </row>
    <row r="29" spans="1:2" x14ac:dyDescent="0.25">
      <c r="A29" s="19"/>
      <c r="B29" s="19"/>
    </row>
    <row r="30" spans="1:2" x14ac:dyDescent="0.25">
      <c r="A30" s="19"/>
      <c r="B30" s="19"/>
    </row>
    <row r="31" spans="1:2" ht="16.5" x14ac:dyDescent="0.25">
      <c r="A31" s="18" t="s">
        <v>51</v>
      </c>
      <c r="B31" s="19"/>
    </row>
    <row r="32" spans="1:2" ht="16.5" x14ac:dyDescent="0.25">
      <c r="A32" s="22" t="s">
        <v>32</v>
      </c>
      <c r="B32" s="19"/>
    </row>
    <row r="33" spans="1:2" ht="16.5" x14ac:dyDescent="0.25">
      <c r="A33" s="22" t="s">
        <v>34</v>
      </c>
      <c r="B33" s="19"/>
    </row>
    <row r="34" spans="1:2" ht="16.5" x14ac:dyDescent="0.25">
      <c r="A34" s="22" t="s">
        <v>38</v>
      </c>
      <c r="B34" s="19"/>
    </row>
    <row r="35" spans="1:2" ht="16.5" x14ac:dyDescent="0.25">
      <c r="A35" s="22" t="s">
        <v>52</v>
      </c>
      <c r="B35" s="19"/>
    </row>
    <row r="36" spans="1:2" ht="16.5" x14ac:dyDescent="0.25">
      <c r="A36" s="22" t="s">
        <v>36</v>
      </c>
      <c r="B36" s="19"/>
    </row>
    <row r="37" spans="1:2" x14ac:dyDescent="0.25">
      <c r="A37" s="19"/>
      <c r="B37" s="19"/>
    </row>
    <row r="38" spans="1:2" ht="16.5" x14ac:dyDescent="0.25">
      <c r="A38" s="18" t="s">
        <v>53</v>
      </c>
      <c r="B38" s="19"/>
    </row>
    <row r="39" spans="1:2" ht="16.5" x14ac:dyDescent="0.25">
      <c r="A39" s="22" t="s">
        <v>35</v>
      </c>
      <c r="B39" s="19"/>
    </row>
    <row r="40" spans="1:2" ht="16.5" x14ac:dyDescent="0.25">
      <c r="A40" s="22" t="s">
        <v>33</v>
      </c>
      <c r="B40" s="19"/>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6</vt:i4>
      </vt:variant>
    </vt:vector>
  </HeadingPairs>
  <TitlesOfParts>
    <vt:vector size="8" baseType="lpstr">
      <vt:lpstr>PLAN ACCIÓN</vt:lpstr>
      <vt:lpstr>Listas</vt:lpstr>
      <vt:lpstr>Administrativo</vt:lpstr>
      <vt:lpstr>Anticorrupcion</vt:lpstr>
      <vt:lpstr>Dependencias</vt:lpstr>
      <vt:lpstr>Metas</vt:lpstr>
      <vt:lpstr>Objetivos</vt:lpstr>
      <vt:lpstr>Rubro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Guillermo Tobon Gonzalez</dc:creator>
  <cp:lastModifiedBy>Juan Guillermo Tobon Gonzalez</cp:lastModifiedBy>
  <dcterms:created xsi:type="dcterms:W3CDTF">2018-01-29T14:53:07Z</dcterms:created>
  <dcterms:modified xsi:type="dcterms:W3CDTF">2018-04-30T21:19:12Z</dcterms:modified>
</cp:coreProperties>
</file>